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данные'!$A$7:$O$104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8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8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8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0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8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8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8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8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8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80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80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80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8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8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8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8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01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03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<sst xmlns="http://schemas.openxmlformats.org/spreadsheetml/2006/main" count="2486" uniqueCount="234">
  <si>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</si>
  <si>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</si>
  <si>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</si>
  <si>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</si>
  <si>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</si>
  <si>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</si>
  <si>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</si>
  <si>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</si>
  <si>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</si>
  <si>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</si>
  <si>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</si>
  <si>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</si>
  <si>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</si>
  <si>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</si>
  <si>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</si>
  <si>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</si>
  <si>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</si>
  <si>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</si>
  <si>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</si>
  <si>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</si>
  <si>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</si>
  <si>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</si>
  <si>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</si>
  <si>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</si>
  <si>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</si>
  <si>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</si>
  <si>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</si>
  <si>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</si>
  <si>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</si>
  <si>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</si>
  <si>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</si>
  <si>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</si>
  <si>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</si>
  <si>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</si>
  <si>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</si>
  <si>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</si>
  <si>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</si>
  <si>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</si>
  <si>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</si>
  <si>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</si>
  <si>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</si>
  <si>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</si>
  <si>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</si>
  <si>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</si>
  <si>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</si>
  <si>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</si>
  <si>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</si>
  <si>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Капитальный ремонт дома на Ленина 63 инженерные системы,</t>
  </si>
  <si>
    <t>Составил:______________ ()</t>
  </si>
  <si>
    <t>Проверил:______________ ()</t>
  </si>
  <si>
    <t>Раздел 1. Установка приборов учета</t>
  </si>
  <si>
    <t>1.1</t>
  </si>
  <si>
    <t>ТЕР16-06-005-01      
Установка счетчиков (водомеров) диаметром: до 40 мм
1 счетчик (водомер)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</si>
  <si>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4,25
----------
978,54</t>
  </si>
  <si>
    <t>4
----------
979</t>
  </si>
  <si>
    <t>15,5
----------
3,419</t>
  </si>
  <si>
    <t>62
----------
3347</t>
  </si>
  <si>
    <t>Р</t>
  </si>
  <si>
    <t>Накладные расходы от ФОТ(62 руб.)</t>
  </si>
  <si>
    <t>128%*(0.9*0.85)</t>
  </si>
  <si>
    <t>ФОТ</t>
  </si>
  <si>
    <t>Сметная прибыль от ФОТ(62 руб.)</t>
  </si>
  <si>
    <t>83%*(0.85*0.8)</t>
  </si>
  <si>
    <t>Всего с НР и СП</t>
  </si>
  <si>
    <t>1.2</t>
  </si>
  <si>
    <t>ТЕР18-06-007-02      
Установка фильтров диаметром: 32 мм
10 фильтров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</si>
  <si>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84,6
----------
7158,69</t>
  </si>
  <si>
    <t>66,14
----------
0,46</t>
  </si>
  <si>
    <t>8
----------
716</t>
  </si>
  <si>
    <t>15,5
----------
1,6</t>
  </si>
  <si>
    <t>6,265
----------
15,541</t>
  </si>
  <si>
    <t>124
----------
1146</t>
  </si>
  <si>
    <t>Накладные расходы от ФОТ(124 руб.)</t>
  </si>
  <si>
    <t>Сметная прибыль от ФОТ(124 руб.)</t>
  </si>
  <si>
    <t>1.3</t>
  </si>
  <si>
    <t>ТЕР22-06-005-01      
Врезка в существующие сети из стальных труб стальных штуцеров (патрубков) диаметром: 50 мм
1 врезка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</si>
  <si>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17,11
----------
12,91</t>
  </si>
  <si>
    <t>74,26
----------
5,72</t>
  </si>
  <si>
    <t>34
----------
26</t>
  </si>
  <si>
    <t>149
----------
11</t>
  </si>
  <si>
    <t>15,5
----------
5,216</t>
  </si>
  <si>
    <t>5,401
----------
15,472</t>
  </si>
  <si>
    <t>527
----------
136</t>
  </si>
  <si>
    <t>805
----------
170</t>
  </si>
  <si>
    <t>Накладные расходы от ФОТ(697 руб.)</t>
  </si>
  <si>
    <t>130%*0.85</t>
  </si>
  <si>
    <t>Сметная прибыль от ФОТ(697 руб.)</t>
  </si>
  <si>
    <t>89%*(0.85*0.8)</t>
  </si>
  <si>
    <t>1.4</t>
  </si>
  <si>
    <t>ТЕР22-03-014-01      
Приварка фланцев к стальным трубопроводам диаметром: 50 мм
1 фланец
______________
(Территориальная поправка к базе 2001г МАТ=1,15;
Районный к-т 15%;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1,15</t>
  </si>
  <si>
    <t>4,51
----------
38,08</t>
  </si>
  <si>
    <t>41,92
----------
3,87</t>
  </si>
  <si>
    <t>18
----------
152</t>
  </si>
  <si>
    <t>168
----------
15</t>
  </si>
  <si>
    <t>15,5
----------
4,237</t>
  </si>
  <si>
    <t>4,892
----------
15,495</t>
  </si>
  <si>
    <t>279
----------
644</t>
  </si>
  <si>
    <t>822
----------
232</t>
  </si>
  <si>
    <t>Накладные расходы от ФОТ(511 руб.)</t>
  </si>
  <si>
    <t>Сметная прибыль от ФОТ(511 руб.)</t>
  </si>
  <si>
    <t>1.5</t>
  </si>
  <si>
    <t>ТЕРм11-03-001-01      
Приборы, устанавливаемые на металлоконструкциях, щитах и пультах, масса: до 5 кг
1 шт.
______________
(Территориальная поправка к базе 2001г МАТ=1,15;
Районный к-т 15%), МАТ х 1,15</t>
  </si>
  <si>
    <t>4,93
----------
1,63</t>
  </si>
  <si>
    <t>10
----------
3</t>
  </si>
  <si>
    <t>15,5
----------
2,831</t>
  </si>
  <si>
    <t>155
----------
8</t>
  </si>
  <si>
    <t>Накладные расходы от ФОТ(155 руб.)</t>
  </si>
  <si>
    <t>80%*0.85</t>
  </si>
  <si>
    <t>Сметная прибыль от ФОТ(155 руб.)</t>
  </si>
  <si>
    <t>60%*0.8</t>
  </si>
  <si>
    <t>1.6</t>
  </si>
  <si>
    <t>ТЕРм12-10-001-01      
Бобышки, штуцеры на условное давление: до 10 МПа
100 шт.
______________
(Территориальная поправка к базе 2001г МАТ=1,15;
Районный к-т 15%), МАТ х 1,15</t>
  </si>
  <si>
    <t>601,68
----------
2232,69</t>
  </si>
  <si>
    <t>6
----------
23</t>
  </si>
  <si>
    <t>15,5
----------
4,538</t>
  </si>
  <si>
    <t>93
----------
104</t>
  </si>
  <si>
    <t>Накладные расходы от ФОТ(93 руб.)</t>
  </si>
  <si>
    <t>Сметная прибыль от ФОТ(93 руб.)</t>
  </si>
  <si>
    <t>1.7</t>
  </si>
  <si>
    <t>ТЕРм11-06-001-01      
Щиты и пульты, масса: до 50 кг
1 шт.
______________
(Территориальная поправка к базе 2001г МАТ=1,15;
Районный к-т 15%), МАТ х 1,15</t>
  </si>
  <si>
    <t>43,65
----------
123,67</t>
  </si>
  <si>
    <t>11,21
----------
0,49</t>
  </si>
  <si>
    <t>44
----------
124</t>
  </si>
  <si>
    <t>15,5
----------
3,648</t>
  </si>
  <si>
    <t>5,785
----------
15,633</t>
  </si>
  <si>
    <t>682
----------
452</t>
  </si>
  <si>
    <t>Накладные расходы от ФОТ(682 руб.)</t>
  </si>
  <si>
    <t>Сметная прибыль от ФОТ(682 руб.)</t>
  </si>
  <si>
    <t>1.8</t>
  </si>
  <si>
    <t>ТЕРм08-03-591-08      
Розетка штепсельная: неутопленного типа при открытой проводке
100 шт.
______________
(Территориальная поправка к базе 2001г МАТ=1,15;
Районный к-т 15%), МАТ х 1,15</t>
  </si>
  <si>
    <t>409,86
----------
378,18</t>
  </si>
  <si>
    <t>21,93
----------
0,49</t>
  </si>
  <si>
    <t>4
----------
4</t>
  </si>
  <si>
    <t>12,393
----------
1,613</t>
  </si>
  <si>
    <t>3,87
----------
11,735</t>
  </si>
  <si>
    <t>50
----------
6</t>
  </si>
  <si>
    <t>Накладные расходы от ФОТ(50 руб.)</t>
  </si>
  <si>
    <t>95%*0.85</t>
  </si>
  <si>
    <t>Сметная прибыль от ФОТ(50 руб.)</t>
  </si>
  <si>
    <t>65%*0.8</t>
  </si>
  <si>
    <t>1.9</t>
  </si>
  <si>
    <t>ТЕРм10-01-055-03      
Прокладка кабеля, масса 1 м: до 1 кг, по стене бетонной
100 м кабеля
______________
(Территориальная поправка к базе 2001г МАТ=1,15;
Районный к-т 15%), МАТ х 1,15</t>
  </si>
  <si>
    <t>369,01
----------
760,07</t>
  </si>
  <si>
    <t>173,81
----------
16,03</t>
  </si>
  <si>
    <t>44
----------
91</t>
  </si>
  <si>
    <t>21
----------
2</t>
  </si>
  <si>
    <t>15,5
----------
1,775</t>
  </si>
  <si>
    <t>4,981
----------
15,478</t>
  </si>
  <si>
    <t>682
----------
162</t>
  </si>
  <si>
    <t>105
----------
31</t>
  </si>
  <si>
    <t>Накладные расходы от ФОТ(713 руб.)</t>
  </si>
  <si>
    <t>Сметная прибыль от ФОТ(713 руб.)</t>
  </si>
  <si>
    <t>1.10</t>
  </si>
  <si>
    <t>ТЕРм11-08-001-04      
Присоединение к приборам электрических проводок пайкой
100 концов
______________
(Территориальная поправка к базе 2001г МАТ=1,15;
Районный к-т 15%), МАТ х 1,15</t>
  </si>
  <si>
    <t>100,57
----------
76,07</t>
  </si>
  <si>
    <t>32
----------
25</t>
  </si>
  <si>
    <t>15,5
----------
3,992</t>
  </si>
  <si>
    <t>496
----------
100</t>
  </si>
  <si>
    <t>Накладные расходы от ФОТ(496 руб.)</t>
  </si>
  <si>
    <t>Сметная прибыль от ФОТ(496 руб.)</t>
  </si>
  <si>
    <t>1.11</t>
  </si>
  <si>
    <t>Прайс      
ЩУРн-3-12з IP 54
шт.
______________
(Территориальная поправка к базе 2001г МАТ=1,15;
Районный к-т 15%;
2014-2кв  (МАТ=МАТ/1,18/4,98*1,02-МАТ)), МАТ х 1,15</t>
  </si>
  <si>
    <t xml:space="preserve">
----------
492,5</t>
  </si>
  <si>
    <t xml:space="preserve">
----------
493</t>
  </si>
  <si>
    <t xml:space="preserve">
----------
4,98</t>
  </si>
  <si>
    <t xml:space="preserve">
----------
2455</t>
  </si>
  <si>
    <t>М</t>
  </si>
  <si>
    <t>1.12</t>
  </si>
  <si>
    <t>Прайс      
Счетчик ЭЭ  СА  Меркурий-231AM-01  5-60А на дин-рейку
шт.
______________
(Территориальная поправка к базе 2001г МАТ=1,15;
Районный к-т 15%;
2014-2кв  (МАТ=МАТ/1,18/4,98*1,02-МАТ)), МАТ х 1,15</t>
  </si>
  <si>
    <t xml:space="preserve">
----------
417,19</t>
  </si>
  <si>
    <t xml:space="preserve">
----------
417</t>
  </si>
  <si>
    <t xml:space="preserve">
----------
2077</t>
  </si>
  <si>
    <t>1.13</t>
  </si>
  <si>
    <t>Прайс      
Авт. выкл. ВА47-29/3/С32
шт.
______________
(Территориальная поправка к базе 2001г МАТ=1,15;
Районный к-т 15%;
2014-2кв  (МАТ=МАТ/1,18/4,98*1,02-МАТ)), МАТ х 1,15</t>
  </si>
  <si>
    <t xml:space="preserve">
----------
27,23</t>
  </si>
  <si>
    <t xml:space="preserve">
----------
54</t>
  </si>
  <si>
    <t xml:space="preserve">
----------
269</t>
  </si>
  <si>
    <t>1.14</t>
  </si>
  <si>
    <t>Прайс      
Шина нулевая ШНИ-8х12- 6 ИЭК
шт.
______________
(Территориальная поправка к базе 2001г МАТ=1,15;
Районный к-т 15%;
2014-2кв  (МАТ=МАТ/1,18/4,98*1,02-МАТ)), МАТ х 1,15</t>
  </si>
  <si>
    <t xml:space="preserve">
----------
12,08</t>
  </si>
  <si>
    <t xml:space="preserve">
----------
24</t>
  </si>
  <si>
    <t xml:space="preserve">
----------
120</t>
  </si>
  <si>
    <t>1.15</t>
  </si>
  <si>
    <t>ТЕРм08-02-149-01      
Кабель до 35 кВ, подвешиваемый на тросе, масса 1 м кабеля: до 1 кг
100 м кабеля
______________
(Территориальная поправка к базе 2001г МАТ=1,15;
Районный к-т 15%), МАТ х 1,15</t>
  </si>
  <si>
    <t>157,32
----------
2265,48</t>
  </si>
  <si>
    <t>2170,52
----------
198,33</t>
  </si>
  <si>
    <t>19
----------
272</t>
  </si>
  <si>
    <t>260
----------
24</t>
  </si>
  <si>
    <t>12,4
----------
3,396</t>
  </si>
  <si>
    <t>3,853
----------
12,326</t>
  </si>
  <si>
    <t>236
----------
924</t>
  </si>
  <si>
    <t>1002
----------
296</t>
  </si>
  <si>
    <t>Накладные расходы от ФОТ(532 руб.)</t>
  </si>
  <si>
    <t>Сметная прибыль от ФОТ(532 руб.)</t>
  </si>
  <si>
    <t>1.16</t>
  </si>
  <si>
    <t>Прайс      
Кабель АВВГ 4*16
м
______________
(Территориальная поправка к базе 2001г МАТ=1,15;
Районный к-т 15%;
2014-2кв  (МАТ=МАТ/1,18/4,98*1,02-МАТ)), МАТ х 1,15</t>
  </si>
  <si>
    <t xml:space="preserve">
----------
8,91</t>
  </si>
  <si>
    <t xml:space="preserve">
----------
214</t>
  </si>
  <si>
    <t xml:space="preserve">
----------
1066</t>
  </si>
  <si>
    <t>1.17</t>
  </si>
  <si>
    <t>Прайс      
Трос стальной d=4 мм (б100) ПВХ-изоляция
м
______________
(Территориальная поправка к базе 2001г МАТ=1,15;
Районный к-т 15%;
2014-2кв  (МАТ=МАТ/1,18/4,98*1,02-МАТ)), МАТ х 1,15</t>
  </si>
  <si>
    <t xml:space="preserve">
----------
2,17</t>
  </si>
  <si>
    <t xml:space="preserve">
----------
26</t>
  </si>
  <si>
    <t xml:space="preserve">
----------
129</t>
  </si>
  <si>
    <t xml:space="preserve">  Итого по разделу 1 Установка приборов учета</t>
  </si>
  <si>
    <t xml:space="preserve"> </t>
  </si>
  <si>
    <t>Итого прямые затраты по смете в ценах 2001г.</t>
  </si>
  <si>
    <t>223
----------
3643</t>
  </si>
  <si>
    <t>621
----------
52</t>
  </si>
  <si>
    <t>Итого прямые затраты по смете с учетом индексов, в текущих ценах</t>
  </si>
  <si>
    <t>3386
----------
13144</t>
  </si>
  <si>
    <t>2869
----------
729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</si>
  <si>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</si>
  <si>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</si>
  <si>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</si>
  <si>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</si>
  <si>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</si>
  <si>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</si>
  <si>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</si>
  <si>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</si>
  <si>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</si>
  <si>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</si>
  <si>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</si>
  <si>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</si>
  <si>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Составление сметы 2%</t>
  </si>
  <si>
    <t xml:space="preserve">  Технадзор 1%</t>
  </si>
  <si>
    <t xml:space="preserve">  НДС 18%</t>
  </si>
  <si>
    <t xml:space="preserve">  ВСЕГО по смете</t>
  </si>
  <si>
    <t>223
_______
3643</t>
  </si>
  <si>
    <t>621
_________
52</t>
  </si>
  <si>
    <t>3386
_______
13144</t>
  </si>
  <si>
    <t>2869
_________
729</t>
  </si>
  <si>
    <t xml:space="preserve">  Технадзор </t>
  </si>
  <si>
    <t xml:space="preserve">  Составление сметы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</si>
</sst>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90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1">
      <alignment horizontal="center" wrapText="1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4" fillId="32" borderId="0" applyNumberFormat="0" applyBorder="0" applyAlignment="0" applyProtection="0"/>
    <xf numFmtId="0" fontId="2" fillId="0" borderId="0">
      <alignment/>
      <protection/>
    </xf>
  </cellStyleXfs>
  <cellXfs count="11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3" applyFont="1" applyBorder="1" applyAlignment="1">
      <alignment horizontal="left"/>
      <protection/>
    </xf>
    <xf numFmtId="0" fontId="8" fillId="0" borderId="0" xfId="54" applyFont="1" applyAlignment="1">
      <alignment horizontal="right" vertical="top"/>
      <protection/>
    </xf>
    <xf numFmtId="0" fontId="8" fillId="0" borderId="0" xfId="64" applyFont="1" applyBorder="1">
      <alignment horizontal="center"/>
    </xf>
    <xf numFmtId="0" fontId="8" fillId="0" borderId="0" xfId="87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9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4" applyFont="1" applyAlignment="1">
      <alignment horizontal="right" vertical="top" wrapText="1"/>
      <protection/>
    </xf>
    <xf numFmtId="0" fontId="8" fillId="0" borderId="0" xfId="86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7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4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4" applyBorder="1">
      <alignment horizontal="center"/>
    </xf>
    <xf numFmtId="0" fontId="2" fillId="0" borderId="0" xfId="54" applyBorder="1">
      <alignment horizontal="right" vertical="top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60" applyAlignment="1">
      <alignment horizontal="right" vertical="center" wrapText="1"/>
      <protection/>
    </xf>
    <xf numFmtId="0" fontId="2" fillId="0" borderId="0" xfId="59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9" applyAlignment="1">
      <alignment horizontal="right" vertical="center" wrapText="1"/>
      <protection/>
    </xf>
    <xf numFmtId="0" fontId="8" fillId="0" borderId="14" xfId="7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70" applyFont="1" applyBorder="1" applyAlignment="1">
      <alignment horizontal="center" vertical="center" wrapText="1"/>
      <protection/>
    </xf>
    <xf numFmtId="0" fontId="8" fillId="0" borderId="17" xfId="70" applyFont="1" applyBorder="1" applyAlignment="1">
      <alignment horizontal="center" vertical="center" wrapText="1"/>
      <protection/>
    </xf>
    <xf numFmtId="0" fontId="8" fillId="0" borderId="18" xfId="7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3" applyFont="1" applyBorder="1" applyAlignment="1">
      <alignment horizontal="center" wrapText="1"/>
      <protection/>
    </xf>
    <xf numFmtId="0" fontId="10" fillId="0" borderId="0" xfId="83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0" fontId="2" fillId="0" borderId="14" xfId="64" applyBorder="1">
      <alignment horizontal="center"/>
    </xf>
    <xf numFmtId="0" fontId="2" fillId="0" borderId="14" xfId="64" applyNumberFormat="1" applyBorder="1">
      <alignment horizontal="center"/>
    </xf>
    <xf numFmtId="2" fontId="2" fillId="0" borderId="14" xfId="64" applyNumberFormat="1" applyBorder="1">
      <alignment horizontal="center"/>
    </xf>
    <xf numFmtId="0" fontId="2" fillId="33" borderId="14" xfId="64" applyFill="1" applyBorder="1">
      <alignment horizontal="center"/>
    </xf>
    <xf numFmtId="49" fontId="2" fillId="0" borderId="14" xfId="64" applyNumberFormat="1" applyBorder="1">
      <alignment horizontal="center"/>
    </xf>
    <xf numFmtId="2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right" vertical="top" wrapText="1"/>
    </xf>
    <xf numFmtId="2" fontId="33" fillId="0" borderId="1" xfId="0" applyNumberFormat="1" applyFont="1" applyBorder="1" applyAlignment="1">
      <alignment/>
    </xf>
    <xf numFmtId="49" fontId="33" fillId="0" borderId="1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30" fillId="0" borderId="1" xfId="0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2" fontId="29" fillId="0" borderId="14" xfId="0" applyNumberFormat="1" applyFont="1" applyBorder="1" applyAlignment="1">
      <alignment horizontal="right" vertical="top" wrapText="1"/>
    </xf>
    <xf numFmtId="2" fontId="29" fillId="0" borderId="14" xfId="0" applyNumberFormat="1" applyFont="1" applyBorder="1" applyAlignment="1">
      <alignment horizontal="center" vertical="top" wrapText="1"/>
    </xf>
    <xf numFmtId="2" fontId="30" fillId="0" borderId="14" xfId="0" applyNumberFormat="1" applyFont="1" applyBorder="1" applyAlignment="1">
      <alignment horizontal="right" vertical="top" wrapText="1"/>
    </xf>
    <xf numFmtId="0" fontId="30" fillId="0" borderId="14" xfId="0" applyFont="1" applyBorder="1" applyAlignment="1">
      <alignment horizontal="right" vertical="top" wrapText="1"/>
    </xf>
    <xf numFmtId="2" fontId="30" fillId="0" borderId="14" xfId="0" applyNumberFormat="1" applyFont="1" applyBorder="1" applyAlignment="1">
      <alignment/>
    </xf>
    <xf numFmtId="49" fontId="30" fillId="0" borderId="14" xfId="0" applyNumberFormat="1" applyFont="1" applyBorder="1" applyAlignment="1">
      <alignment/>
    </xf>
    <xf numFmtId="0" fontId="2" fillId="0" borderId="1" xfId="54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4" applyFont="1" applyBorder="1">
      <alignment horizontal="right" vertical="top" wrapText="1"/>
      <protection/>
    </xf>
    <xf numFmtId="0" fontId="12" fillId="0" borderId="1" xfId="54" applyFont="1" applyBorder="1" applyAlignment="1">
      <alignment horizontal="left" vertical="top" wrapText="1"/>
      <protection/>
    </xf>
    <xf numFmtId="0" fontId="12" fillId="0" borderId="1" xfId="54" applyFont="1" applyBorder="1">
      <alignment horizontal="right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АктТекЦ" xfId="58"/>
    <cellStyle name="ИтогоБазЦ" xfId="59"/>
    <cellStyle name="ИтогоБИМ" xfId="60"/>
    <cellStyle name="ИтогоРесМет" xfId="61"/>
    <cellStyle name="ИтогоТекЦ" xfId="62"/>
    <cellStyle name="Контрольная ячейка" xfId="63"/>
    <cellStyle name="ЛокСмета" xfId="64"/>
    <cellStyle name="ЛокСмМТСН" xfId="65"/>
    <cellStyle name="М29" xfId="66"/>
    <cellStyle name="Название" xfId="67"/>
    <cellStyle name="Нейтральный" xfId="68"/>
    <cellStyle name="ОбСмета" xfId="69"/>
    <cellStyle name="Обычный_Мои данные" xfId="70"/>
    <cellStyle name="Followed Hyperlink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вост_Переменные и константы" xfId="87"/>
    <cellStyle name="Хороший" xfId="88"/>
    <cellStyle name="Экспертиза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27"/>
  <sheetViews>
    <sheetView showGridLines="0" tabSelected="1" zoomScale="90" zoomScaleNormal="90" zoomScaleSheetLayoutView="100" zoomScalePageLayoutView="0" workbookViewId="0" topLeftCell="A91">
      <selection activeCell="A99" sqref="A99:F9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6003/1000</f>
        <v>6.003</v>
      </c>
      <c r="L17" s="47"/>
      <c r="M17" s="42" t="s">
        <v>9</v>
      </c>
      <c r="N17" s="43">
        <f>30399/1000</f>
        <v>30.399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1266</v>
      </c>
      <c r="M19" s="42" t="s">
        <v>9</v>
      </c>
      <c r="N19" s="43">
        <v>8595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24.19</v>
      </c>
      <c r="L20" s="47"/>
      <c r="M20" s="19" t="s">
        <v>10</v>
      </c>
      <c r="N20" s="43">
        <v>24.19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275/1000</f>
        <v>0.275</v>
      </c>
      <c r="L21" s="47"/>
      <c r="M21" s="19" t="s">
        <v>9</v>
      </c>
      <c r="N21" s="43">
        <f>4115/1000</f>
        <v>4.115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56">
      <c r="A29" s="71" t="s">
        <v>51</v>
      </c>
      <c r="B29" s="72" t="s">
        <v>52</v>
      </c>
      <c r="C29" s="73">
        <v>1</v>
      </c>
      <c r="D29" s="74">
        <v>983.88</v>
      </c>
      <c r="E29" s="74" t="s">
        <v>53</v>
      </c>
      <c r="F29" s="74">
        <v>1.1</v>
      </c>
      <c r="G29" s="74">
        <v>984</v>
      </c>
      <c r="H29" s="74" t="s">
        <v>54</v>
      </c>
      <c r="I29" s="74">
        <v>1</v>
      </c>
      <c r="J29" s="74" t="s">
        <v>55</v>
      </c>
      <c r="K29" s="75">
        <v>8.057</v>
      </c>
      <c r="L29" s="74">
        <v>3417</v>
      </c>
      <c r="M29" s="74" t="s">
        <v>56</v>
      </c>
      <c r="N29" s="74">
        <v>8</v>
      </c>
      <c r="O29" s="76">
        <f>4+0</f>
        <v>4</v>
      </c>
      <c r="P29" s="77" t="s">
        <v>57</v>
      </c>
      <c r="Q29" s="76">
        <f>62+0</f>
        <v>62</v>
      </c>
      <c r="R29" s="76">
        <v>984</v>
      </c>
      <c r="S29" s="76">
        <v>3417</v>
      </c>
      <c r="T29" s="77"/>
      <c r="U29" s="77"/>
      <c r="V29" s="76"/>
      <c r="W29" s="76"/>
      <c r="X29" s="77">
        <v>3513</v>
      </c>
      <c r="Y29" s="77"/>
      <c r="Z29" s="77"/>
      <c r="AA29" s="77"/>
      <c r="AB29" s="77"/>
      <c r="AC29" s="77"/>
      <c r="AD29" s="77"/>
      <c r="AE29" s="78">
        <v>62</v>
      </c>
      <c r="AF29" s="78">
        <v>8</v>
      </c>
      <c r="AG29" s="78"/>
      <c r="AH29" s="78">
        <v>3347</v>
      </c>
      <c r="AI29" s="76">
        <v>4</v>
      </c>
      <c r="AJ29" s="76">
        <v>1</v>
      </c>
      <c r="AK29" s="76"/>
      <c r="AL29" s="76">
        <v>979</v>
      </c>
      <c r="AM29" s="76">
        <v>3417</v>
      </c>
      <c r="AN29" s="76">
        <v>984</v>
      </c>
      <c r="AO29" s="79">
        <v>15.5</v>
      </c>
      <c r="AP29" s="79">
        <v>8.057</v>
      </c>
      <c r="AQ29" s="79" t="s">
        <v>23</v>
      </c>
      <c r="AR29" s="79">
        <v>3.419</v>
      </c>
      <c r="AS29" s="36"/>
    </row>
    <row r="30" spans="1:45" ht="38.25">
      <c r="A30" s="80" t="s">
        <v>23</v>
      </c>
      <c r="B30" s="81" t="s">
        <v>58</v>
      </c>
      <c r="C30" s="82" t="s">
        <v>59</v>
      </c>
      <c r="D30" s="83"/>
      <c r="E30" s="83"/>
      <c r="F30" s="83"/>
      <c r="G30" s="83">
        <v>5</v>
      </c>
      <c r="H30" s="83"/>
      <c r="I30" s="83"/>
      <c r="J30" s="83" t="s">
        <v>59</v>
      </c>
      <c r="K30" s="84"/>
      <c r="L30" s="83">
        <v>61</v>
      </c>
      <c r="M30" s="83"/>
      <c r="N30" s="83"/>
      <c r="O30" s="85"/>
      <c r="P30" s="86"/>
      <c r="Q30" s="85"/>
      <c r="R30" s="85"/>
      <c r="S30" s="85"/>
      <c r="T30" s="86" t="s">
        <v>58</v>
      </c>
      <c r="U30" s="86"/>
      <c r="V30" s="85">
        <v>61</v>
      </c>
      <c r="W30" s="85"/>
      <c r="X30" s="86"/>
      <c r="Y30" s="86">
        <v>5</v>
      </c>
      <c r="Z30" s="86"/>
      <c r="AA30" s="86" t="s">
        <v>59</v>
      </c>
      <c r="AB30" s="86"/>
      <c r="AC30" s="86" t="s">
        <v>60</v>
      </c>
      <c r="AD30" s="86"/>
      <c r="AE30" s="87"/>
      <c r="AF30" s="87"/>
      <c r="AG30" s="87"/>
      <c r="AH30" s="87"/>
      <c r="AI30" s="85"/>
      <c r="AJ30" s="85"/>
      <c r="AK30" s="85"/>
      <c r="AL30" s="85"/>
      <c r="AM30" s="85"/>
      <c r="AN30" s="85"/>
      <c r="AO30" s="88" t="s">
        <v>23</v>
      </c>
      <c r="AP30" s="88" t="s">
        <v>23</v>
      </c>
      <c r="AQ30" s="88" t="s">
        <v>23</v>
      </c>
      <c r="AR30" s="88" t="s">
        <v>23</v>
      </c>
      <c r="AS30" s="36"/>
    </row>
    <row r="31" spans="1:45" ht="25.5">
      <c r="A31" s="80" t="s">
        <v>23</v>
      </c>
      <c r="B31" s="81" t="s">
        <v>61</v>
      </c>
      <c r="C31" s="82" t="s">
        <v>62</v>
      </c>
      <c r="D31" s="83"/>
      <c r="E31" s="83"/>
      <c r="F31" s="83"/>
      <c r="G31" s="83">
        <v>3</v>
      </c>
      <c r="H31" s="83"/>
      <c r="I31" s="83"/>
      <c r="J31" s="83" t="s">
        <v>62</v>
      </c>
      <c r="K31" s="84"/>
      <c r="L31" s="83">
        <v>35</v>
      </c>
      <c r="M31" s="83"/>
      <c r="N31" s="83"/>
      <c r="O31" s="85"/>
      <c r="P31" s="86"/>
      <c r="Q31" s="85"/>
      <c r="R31" s="85"/>
      <c r="S31" s="85"/>
      <c r="T31" s="86"/>
      <c r="U31" s="86" t="s">
        <v>61</v>
      </c>
      <c r="V31" s="85"/>
      <c r="W31" s="85">
        <v>35</v>
      </c>
      <c r="X31" s="86"/>
      <c r="Y31" s="86"/>
      <c r="Z31" s="86">
        <v>3</v>
      </c>
      <c r="AA31" s="86"/>
      <c r="AB31" s="86" t="s">
        <v>62</v>
      </c>
      <c r="AC31" s="86"/>
      <c r="AD31" s="86" t="s">
        <v>60</v>
      </c>
      <c r="AE31" s="87"/>
      <c r="AF31" s="87"/>
      <c r="AG31" s="87"/>
      <c r="AH31" s="87"/>
      <c r="AI31" s="85"/>
      <c r="AJ31" s="85"/>
      <c r="AK31" s="85"/>
      <c r="AL31" s="85"/>
      <c r="AM31" s="85"/>
      <c r="AN31" s="85"/>
      <c r="AO31" s="88" t="s">
        <v>23</v>
      </c>
      <c r="AP31" s="88" t="s">
        <v>23</v>
      </c>
      <c r="AQ31" s="88" t="s">
        <v>23</v>
      </c>
      <c r="AR31" s="88" t="s">
        <v>23</v>
      </c>
      <c r="AS31" s="36"/>
    </row>
    <row r="32" spans="1:45" ht="12.75">
      <c r="A32" s="80" t="s">
        <v>23</v>
      </c>
      <c r="B32" s="81" t="s">
        <v>63</v>
      </c>
      <c r="C32" s="82" t="s">
        <v>23</v>
      </c>
      <c r="D32" s="83"/>
      <c r="E32" s="83"/>
      <c r="F32" s="83"/>
      <c r="G32" s="83">
        <v>992</v>
      </c>
      <c r="H32" s="83"/>
      <c r="I32" s="83"/>
      <c r="J32" s="83"/>
      <c r="K32" s="84"/>
      <c r="L32" s="83">
        <v>3513</v>
      </c>
      <c r="M32" s="83"/>
      <c r="N32" s="83"/>
      <c r="O32" s="85"/>
      <c r="P32" s="86"/>
      <c r="Q32" s="85"/>
      <c r="R32" s="85"/>
      <c r="S32" s="85"/>
      <c r="T32" s="86" t="s">
        <v>63</v>
      </c>
      <c r="U32" s="86"/>
      <c r="V32" s="85">
        <v>3513</v>
      </c>
      <c r="W32" s="85"/>
      <c r="X32" s="86"/>
      <c r="Y32" s="86">
        <v>992</v>
      </c>
      <c r="Z32" s="86"/>
      <c r="AA32" s="86"/>
      <c r="AB32" s="86"/>
      <c r="AC32" s="86"/>
      <c r="AD32" s="86"/>
      <c r="AE32" s="87"/>
      <c r="AF32" s="87"/>
      <c r="AG32" s="87"/>
      <c r="AH32" s="87"/>
      <c r="AI32" s="85"/>
      <c r="AJ32" s="85"/>
      <c r="AK32" s="85"/>
      <c r="AL32" s="85"/>
      <c r="AM32" s="85"/>
      <c r="AN32" s="85"/>
      <c r="AO32" s="88" t="s">
        <v>23</v>
      </c>
      <c r="AP32" s="88" t="s">
        <v>23</v>
      </c>
      <c r="AQ32" s="88" t="s">
        <v>23</v>
      </c>
      <c r="AR32" s="88" t="s">
        <v>23</v>
      </c>
      <c r="AS32" s="36"/>
    </row>
    <row r="33" spans="1:45" ht="144">
      <c r="A33" s="71" t="s">
        <v>64</v>
      </c>
      <c r="B33" s="72" t="s">
        <v>65</v>
      </c>
      <c r="C33" s="73">
        <v>0.1</v>
      </c>
      <c r="D33" s="74">
        <v>7309.43</v>
      </c>
      <c r="E33" s="74" t="s">
        <v>66</v>
      </c>
      <c r="F33" s="74" t="s">
        <v>67</v>
      </c>
      <c r="G33" s="74">
        <v>731</v>
      </c>
      <c r="H33" s="74" t="s">
        <v>68</v>
      </c>
      <c r="I33" s="74">
        <v>7</v>
      </c>
      <c r="J33" s="74" t="s">
        <v>69</v>
      </c>
      <c r="K33" s="75" t="s">
        <v>70</v>
      </c>
      <c r="L33" s="74">
        <v>1314</v>
      </c>
      <c r="M33" s="74" t="s">
        <v>71</v>
      </c>
      <c r="N33" s="74">
        <v>44</v>
      </c>
      <c r="O33" s="76">
        <f>8+0</f>
        <v>8</v>
      </c>
      <c r="P33" s="77" t="s">
        <v>57</v>
      </c>
      <c r="Q33" s="76">
        <f>124+0</f>
        <v>124</v>
      </c>
      <c r="R33" s="76">
        <v>731</v>
      </c>
      <c r="S33" s="76">
        <v>1314</v>
      </c>
      <c r="T33" s="77"/>
      <c r="U33" s="77"/>
      <c r="V33" s="76"/>
      <c r="W33" s="76"/>
      <c r="X33" s="77">
        <v>1505</v>
      </c>
      <c r="Y33" s="77"/>
      <c r="Z33" s="77"/>
      <c r="AA33" s="77"/>
      <c r="AB33" s="77"/>
      <c r="AC33" s="77"/>
      <c r="AD33" s="77"/>
      <c r="AE33" s="78">
        <v>124</v>
      </c>
      <c r="AF33" s="78">
        <v>44</v>
      </c>
      <c r="AG33" s="78"/>
      <c r="AH33" s="78">
        <v>1146</v>
      </c>
      <c r="AI33" s="76">
        <v>8</v>
      </c>
      <c r="AJ33" s="76">
        <v>7</v>
      </c>
      <c r="AK33" s="76"/>
      <c r="AL33" s="76">
        <v>716</v>
      </c>
      <c r="AM33" s="76">
        <v>1314</v>
      </c>
      <c r="AN33" s="76">
        <v>731</v>
      </c>
      <c r="AO33" s="79">
        <v>15.5</v>
      </c>
      <c r="AP33" s="79">
        <v>6.265</v>
      </c>
      <c r="AQ33" s="79">
        <v>15.541</v>
      </c>
      <c r="AR33" s="79">
        <v>1.6</v>
      </c>
      <c r="AS33" s="36"/>
    </row>
    <row r="34" spans="1:45" ht="38.25">
      <c r="A34" s="80" t="s">
        <v>23</v>
      </c>
      <c r="B34" s="81" t="s">
        <v>72</v>
      </c>
      <c r="C34" s="82" t="s">
        <v>59</v>
      </c>
      <c r="D34" s="83"/>
      <c r="E34" s="83"/>
      <c r="F34" s="83"/>
      <c r="G34" s="83">
        <v>9</v>
      </c>
      <c r="H34" s="83"/>
      <c r="I34" s="83"/>
      <c r="J34" s="83" t="s">
        <v>59</v>
      </c>
      <c r="K34" s="84"/>
      <c r="L34" s="83">
        <v>121</v>
      </c>
      <c r="M34" s="83"/>
      <c r="N34" s="83"/>
      <c r="O34" s="85"/>
      <c r="P34" s="86"/>
      <c r="Q34" s="85"/>
      <c r="R34" s="85"/>
      <c r="S34" s="85"/>
      <c r="T34" s="86" t="s">
        <v>72</v>
      </c>
      <c r="U34" s="86"/>
      <c r="V34" s="85">
        <v>121</v>
      </c>
      <c r="W34" s="85"/>
      <c r="X34" s="86"/>
      <c r="Y34" s="86">
        <v>9</v>
      </c>
      <c r="Z34" s="86"/>
      <c r="AA34" s="86" t="s">
        <v>59</v>
      </c>
      <c r="AB34" s="86"/>
      <c r="AC34" s="86" t="s">
        <v>60</v>
      </c>
      <c r="AD34" s="86"/>
      <c r="AE34" s="87"/>
      <c r="AF34" s="87"/>
      <c r="AG34" s="87"/>
      <c r="AH34" s="87"/>
      <c r="AI34" s="85"/>
      <c r="AJ34" s="85"/>
      <c r="AK34" s="85"/>
      <c r="AL34" s="85"/>
      <c r="AM34" s="85"/>
      <c r="AN34" s="85"/>
      <c r="AO34" s="88" t="s">
        <v>23</v>
      </c>
      <c r="AP34" s="88" t="s">
        <v>23</v>
      </c>
      <c r="AQ34" s="88" t="s">
        <v>23</v>
      </c>
      <c r="AR34" s="88" t="s">
        <v>23</v>
      </c>
      <c r="AS34" s="36"/>
    </row>
    <row r="35" spans="1:45" ht="25.5">
      <c r="A35" s="80" t="s">
        <v>23</v>
      </c>
      <c r="B35" s="81" t="s">
        <v>73</v>
      </c>
      <c r="C35" s="82" t="s">
        <v>62</v>
      </c>
      <c r="D35" s="83"/>
      <c r="E35" s="83"/>
      <c r="F35" s="83"/>
      <c r="G35" s="83">
        <v>6</v>
      </c>
      <c r="H35" s="83"/>
      <c r="I35" s="83"/>
      <c r="J35" s="83" t="s">
        <v>62</v>
      </c>
      <c r="K35" s="84"/>
      <c r="L35" s="83">
        <v>70</v>
      </c>
      <c r="M35" s="83"/>
      <c r="N35" s="83"/>
      <c r="O35" s="85"/>
      <c r="P35" s="86"/>
      <c r="Q35" s="85"/>
      <c r="R35" s="85"/>
      <c r="S35" s="85"/>
      <c r="T35" s="86"/>
      <c r="U35" s="86" t="s">
        <v>73</v>
      </c>
      <c r="V35" s="85"/>
      <c r="W35" s="85">
        <v>70</v>
      </c>
      <c r="X35" s="86"/>
      <c r="Y35" s="86"/>
      <c r="Z35" s="86">
        <v>6</v>
      </c>
      <c r="AA35" s="86"/>
      <c r="AB35" s="86" t="s">
        <v>62</v>
      </c>
      <c r="AC35" s="86"/>
      <c r="AD35" s="86" t="s">
        <v>60</v>
      </c>
      <c r="AE35" s="87"/>
      <c r="AF35" s="87"/>
      <c r="AG35" s="87"/>
      <c r="AH35" s="87"/>
      <c r="AI35" s="85"/>
      <c r="AJ35" s="85"/>
      <c r="AK35" s="85"/>
      <c r="AL35" s="85"/>
      <c r="AM35" s="85"/>
      <c r="AN35" s="85"/>
      <c r="AO35" s="88" t="s">
        <v>23</v>
      </c>
      <c r="AP35" s="88" t="s">
        <v>23</v>
      </c>
      <c r="AQ35" s="88" t="s">
        <v>23</v>
      </c>
      <c r="AR35" s="88" t="s">
        <v>23</v>
      </c>
      <c r="AS35" s="36"/>
    </row>
    <row r="36" spans="1:45" ht="12.75">
      <c r="A36" s="80" t="s">
        <v>23</v>
      </c>
      <c r="B36" s="81" t="s">
        <v>63</v>
      </c>
      <c r="C36" s="82" t="s">
        <v>23</v>
      </c>
      <c r="D36" s="83"/>
      <c r="E36" s="83"/>
      <c r="F36" s="83"/>
      <c r="G36" s="83">
        <v>746</v>
      </c>
      <c r="H36" s="83"/>
      <c r="I36" s="83"/>
      <c r="J36" s="83"/>
      <c r="K36" s="84"/>
      <c r="L36" s="83">
        <v>1505</v>
      </c>
      <c r="M36" s="83"/>
      <c r="N36" s="83"/>
      <c r="O36" s="85"/>
      <c r="P36" s="86"/>
      <c r="Q36" s="85"/>
      <c r="R36" s="85"/>
      <c r="S36" s="85"/>
      <c r="T36" s="86" t="s">
        <v>63</v>
      </c>
      <c r="U36" s="86"/>
      <c r="V36" s="85">
        <v>1505</v>
      </c>
      <c r="W36" s="85"/>
      <c r="X36" s="86"/>
      <c r="Y36" s="86">
        <v>746</v>
      </c>
      <c r="Z36" s="86"/>
      <c r="AA36" s="86"/>
      <c r="AB36" s="86"/>
      <c r="AC36" s="86"/>
      <c r="AD36" s="86"/>
      <c r="AE36" s="87"/>
      <c r="AF36" s="87"/>
      <c r="AG36" s="87"/>
      <c r="AH36" s="87"/>
      <c r="AI36" s="85"/>
      <c r="AJ36" s="85"/>
      <c r="AK36" s="85"/>
      <c r="AL36" s="85"/>
      <c r="AM36" s="85"/>
      <c r="AN36" s="85"/>
      <c r="AO36" s="88" t="s">
        <v>23</v>
      </c>
      <c r="AP36" s="88" t="s">
        <v>23</v>
      </c>
      <c r="AQ36" s="88" t="s">
        <v>23</v>
      </c>
      <c r="AR36" s="88" t="s">
        <v>23</v>
      </c>
      <c r="AS36" s="36"/>
    </row>
    <row r="37" spans="1:45" ht="156">
      <c r="A37" s="71" t="s">
        <v>74</v>
      </c>
      <c r="B37" s="72" t="s">
        <v>75</v>
      </c>
      <c r="C37" s="73">
        <v>2</v>
      </c>
      <c r="D37" s="74">
        <v>104.29</v>
      </c>
      <c r="E37" s="74" t="s">
        <v>76</v>
      </c>
      <c r="F37" s="74" t="s">
        <v>77</v>
      </c>
      <c r="G37" s="74">
        <v>209</v>
      </c>
      <c r="H37" s="74" t="s">
        <v>78</v>
      </c>
      <c r="I37" s="74" t="s">
        <v>79</v>
      </c>
      <c r="J37" s="74" t="s">
        <v>80</v>
      </c>
      <c r="K37" s="75" t="s">
        <v>81</v>
      </c>
      <c r="L37" s="74">
        <v>1468</v>
      </c>
      <c r="M37" s="74" t="s">
        <v>82</v>
      </c>
      <c r="N37" s="74" t="s">
        <v>83</v>
      </c>
      <c r="O37" s="76">
        <f>34+11</f>
        <v>45</v>
      </c>
      <c r="P37" s="77" t="s">
        <v>57</v>
      </c>
      <c r="Q37" s="76">
        <f>527+170</f>
        <v>697</v>
      </c>
      <c r="R37" s="76">
        <v>209</v>
      </c>
      <c r="S37" s="76">
        <v>1468</v>
      </c>
      <c r="T37" s="77"/>
      <c r="U37" s="77"/>
      <c r="V37" s="76"/>
      <c r="W37" s="76"/>
      <c r="X37" s="77">
        <v>2660</v>
      </c>
      <c r="Y37" s="77"/>
      <c r="Z37" s="77"/>
      <c r="AA37" s="77"/>
      <c r="AB37" s="77"/>
      <c r="AC37" s="77"/>
      <c r="AD37" s="77"/>
      <c r="AE37" s="78">
        <v>527</v>
      </c>
      <c r="AF37" s="78">
        <v>805</v>
      </c>
      <c r="AG37" s="78">
        <v>170</v>
      </c>
      <c r="AH37" s="78">
        <v>136</v>
      </c>
      <c r="AI37" s="76">
        <v>34</v>
      </c>
      <c r="AJ37" s="76">
        <v>149</v>
      </c>
      <c r="AK37" s="76">
        <v>11</v>
      </c>
      <c r="AL37" s="76">
        <v>26</v>
      </c>
      <c r="AM37" s="76">
        <v>1468</v>
      </c>
      <c r="AN37" s="76">
        <v>209</v>
      </c>
      <c r="AO37" s="79">
        <v>15.5</v>
      </c>
      <c r="AP37" s="79">
        <v>5.401</v>
      </c>
      <c r="AQ37" s="79">
        <v>15.472</v>
      </c>
      <c r="AR37" s="79">
        <v>5.216</v>
      </c>
      <c r="AS37" s="36"/>
    </row>
    <row r="38" spans="1:45" ht="38.25">
      <c r="A38" s="80" t="s">
        <v>23</v>
      </c>
      <c r="B38" s="81" t="s">
        <v>84</v>
      </c>
      <c r="C38" s="82" t="s">
        <v>85</v>
      </c>
      <c r="D38" s="83"/>
      <c r="E38" s="83"/>
      <c r="F38" s="83"/>
      <c r="G38" s="83">
        <v>59</v>
      </c>
      <c r="H38" s="83"/>
      <c r="I38" s="83"/>
      <c r="J38" s="83" t="s">
        <v>85</v>
      </c>
      <c r="K38" s="84"/>
      <c r="L38" s="83">
        <v>770</v>
      </c>
      <c r="M38" s="83"/>
      <c r="N38" s="83"/>
      <c r="O38" s="85"/>
      <c r="P38" s="86"/>
      <c r="Q38" s="85"/>
      <c r="R38" s="85"/>
      <c r="S38" s="85"/>
      <c r="T38" s="86" t="s">
        <v>84</v>
      </c>
      <c r="U38" s="86"/>
      <c r="V38" s="85">
        <v>770</v>
      </c>
      <c r="W38" s="85"/>
      <c r="X38" s="86"/>
      <c r="Y38" s="86">
        <v>59</v>
      </c>
      <c r="Z38" s="86"/>
      <c r="AA38" s="86" t="s">
        <v>85</v>
      </c>
      <c r="AB38" s="86"/>
      <c r="AC38" s="86" t="s">
        <v>60</v>
      </c>
      <c r="AD38" s="86"/>
      <c r="AE38" s="87"/>
      <c r="AF38" s="87"/>
      <c r="AG38" s="87"/>
      <c r="AH38" s="87"/>
      <c r="AI38" s="85"/>
      <c r="AJ38" s="85"/>
      <c r="AK38" s="85"/>
      <c r="AL38" s="85"/>
      <c r="AM38" s="85"/>
      <c r="AN38" s="85"/>
      <c r="AO38" s="88" t="s">
        <v>23</v>
      </c>
      <c r="AP38" s="88" t="s">
        <v>23</v>
      </c>
      <c r="AQ38" s="88" t="s">
        <v>23</v>
      </c>
      <c r="AR38" s="88" t="s">
        <v>23</v>
      </c>
      <c r="AS38" s="36"/>
    </row>
    <row r="39" spans="1:45" ht="25.5">
      <c r="A39" s="80" t="s">
        <v>23</v>
      </c>
      <c r="B39" s="81" t="s">
        <v>86</v>
      </c>
      <c r="C39" s="82" t="s">
        <v>87</v>
      </c>
      <c r="D39" s="83"/>
      <c r="E39" s="83"/>
      <c r="F39" s="83"/>
      <c r="G39" s="83">
        <v>34</v>
      </c>
      <c r="H39" s="83"/>
      <c r="I39" s="83"/>
      <c r="J39" s="83" t="s">
        <v>87</v>
      </c>
      <c r="K39" s="84"/>
      <c r="L39" s="83">
        <v>422</v>
      </c>
      <c r="M39" s="83"/>
      <c r="N39" s="83"/>
      <c r="O39" s="85"/>
      <c r="P39" s="86"/>
      <c r="Q39" s="85"/>
      <c r="R39" s="85"/>
      <c r="S39" s="85"/>
      <c r="T39" s="86"/>
      <c r="U39" s="86" t="s">
        <v>86</v>
      </c>
      <c r="V39" s="85"/>
      <c r="W39" s="85">
        <v>422</v>
      </c>
      <c r="X39" s="86"/>
      <c r="Y39" s="86"/>
      <c r="Z39" s="86">
        <v>34</v>
      </c>
      <c r="AA39" s="86"/>
      <c r="AB39" s="86" t="s">
        <v>87</v>
      </c>
      <c r="AC39" s="86"/>
      <c r="AD39" s="86" t="s">
        <v>60</v>
      </c>
      <c r="AE39" s="87"/>
      <c r="AF39" s="87"/>
      <c r="AG39" s="87"/>
      <c r="AH39" s="87"/>
      <c r="AI39" s="85"/>
      <c r="AJ39" s="85"/>
      <c r="AK39" s="85"/>
      <c r="AL39" s="85"/>
      <c r="AM39" s="85"/>
      <c r="AN39" s="85"/>
      <c r="AO39" s="88" t="s">
        <v>23</v>
      </c>
      <c r="AP39" s="88" t="s">
        <v>23</v>
      </c>
      <c r="AQ39" s="88" t="s">
        <v>23</v>
      </c>
      <c r="AR39" s="88" t="s">
        <v>23</v>
      </c>
      <c r="AS39" s="36"/>
    </row>
    <row r="40" spans="1:45" ht="12.75">
      <c r="A40" s="80" t="s">
        <v>23</v>
      </c>
      <c r="B40" s="81" t="s">
        <v>63</v>
      </c>
      <c r="C40" s="82" t="s">
        <v>23</v>
      </c>
      <c r="D40" s="83"/>
      <c r="E40" s="83"/>
      <c r="F40" s="83"/>
      <c r="G40" s="83">
        <v>302</v>
      </c>
      <c r="H40" s="83"/>
      <c r="I40" s="83"/>
      <c r="J40" s="83"/>
      <c r="K40" s="84"/>
      <c r="L40" s="83">
        <v>2660</v>
      </c>
      <c r="M40" s="83"/>
      <c r="N40" s="83"/>
      <c r="O40" s="85"/>
      <c r="P40" s="86"/>
      <c r="Q40" s="85"/>
      <c r="R40" s="85"/>
      <c r="S40" s="85"/>
      <c r="T40" s="86" t="s">
        <v>63</v>
      </c>
      <c r="U40" s="86"/>
      <c r="V40" s="85">
        <v>2660</v>
      </c>
      <c r="W40" s="85"/>
      <c r="X40" s="86"/>
      <c r="Y40" s="86">
        <v>302</v>
      </c>
      <c r="Z40" s="86"/>
      <c r="AA40" s="86"/>
      <c r="AB40" s="86"/>
      <c r="AC40" s="86"/>
      <c r="AD40" s="86"/>
      <c r="AE40" s="87"/>
      <c r="AF40" s="87"/>
      <c r="AG40" s="87"/>
      <c r="AH40" s="87"/>
      <c r="AI40" s="85"/>
      <c r="AJ40" s="85"/>
      <c r="AK40" s="85"/>
      <c r="AL40" s="85"/>
      <c r="AM40" s="85"/>
      <c r="AN40" s="85"/>
      <c r="AO40" s="88" t="s">
        <v>23</v>
      </c>
      <c r="AP40" s="88" t="s">
        <v>23</v>
      </c>
      <c r="AQ40" s="88" t="s">
        <v>23</v>
      </c>
      <c r="AR40" s="88" t="s">
        <v>23</v>
      </c>
      <c r="AS40" s="36"/>
    </row>
    <row r="41" spans="1:45" ht="156">
      <c r="A41" s="71" t="s">
        <v>88</v>
      </c>
      <c r="B41" s="72" t="s">
        <v>89</v>
      </c>
      <c r="C41" s="73">
        <v>4</v>
      </c>
      <c r="D41" s="74">
        <v>84.5</v>
      </c>
      <c r="E41" s="74" t="s">
        <v>90</v>
      </c>
      <c r="F41" s="74" t="s">
        <v>91</v>
      </c>
      <c r="G41" s="74">
        <v>338</v>
      </c>
      <c r="H41" s="74" t="s">
        <v>92</v>
      </c>
      <c r="I41" s="74" t="s">
        <v>93</v>
      </c>
      <c r="J41" s="74" t="s">
        <v>94</v>
      </c>
      <c r="K41" s="75" t="s">
        <v>95</v>
      </c>
      <c r="L41" s="74">
        <v>1745</v>
      </c>
      <c r="M41" s="74" t="s">
        <v>96</v>
      </c>
      <c r="N41" s="74" t="s">
        <v>97</v>
      </c>
      <c r="O41" s="76">
        <f>18+15</f>
        <v>33</v>
      </c>
      <c r="P41" s="77" t="s">
        <v>57</v>
      </c>
      <c r="Q41" s="76">
        <f>279+232</f>
        <v>511</v>
      </c>
      <c r="R41" s="76">
        <v>338</v>
      </c>
      <c r="S41" s="76">
        <v>1745</v>
      </c>
      <c r="T41" s="77"/>
      <c r="U41" s="77"/>
      <c r="V41" s="76"/>
      <c r="W41" s="76"/>
      <c r="X41" s="77">
        <v>2619</v>
      </c>
      <c r="Y41" s="77"/>
      <c r="Z41" s="77"/>
      <c r="AA41" s="77"/>
      <c r="AB41" s="77"/>
      <c r="AC41" s="77"/>
      <c r="AD41" s="77"/>
      <c r="AE41" s="78">
        <v>279</v>
      </c>
      <c r="AF41" s="78">
        <v>822</v>
      </c>
      <c r="AG41" s="78">
        <v>232</v>
      </c>
      <c r="AH41" s="78">
        <v>644</v>
      </c>
      <c r="AI41" s="76">
        <v>18</v>
      </c>
      <c r="AJ41" s="76">
        <v>168</v>
      </c>
      <c r="AK41" s="76">
        <v>15</v>
      </c>
      <c r="AL41" s="76">
        <v>152</v>
      </c>
      <c r="AM41" s="76">
        <v>1745</v>
      </c>
      <c r="AN41" s="76">
        <v>338</v>
      </c>
      <c r="AO41" s="79">
        <v>15.5</v>
      </c>
      <c r="AP41" s="79">
        <v>4.892</v>
      </c>
      <c r="AQ41" s="79">
        <v>15.495</v>
      </c>
      <c r="AR41" s="79">
        <v>4.237</v>
      </c>
      <c r="AS41" s="36"/>
    </row>
    <row r="42" spans="1:45" ht="38.25">
      <c r="A42" s="80" t="s">
        <v>23</v>
      </c>
      <c r="B42" s="81" t="s">
        <v>98</v>
      </c>
      <c r="C42" s="82" t="s">
        <v>85</v>
      </c>
      <c r="D42" s="83"/>
      <c r="E42" s="83"/>
      <c r="F42" s="83"/>
      <c r="G42" s="83">
        <v>43</v>
      </c>
      <c r="H42" s="83"/>
      <c r="I42" s="83"/>
      <c r="J42" s="83" t="s">
        <v>85</v>
      </c>
      <c r="K42" s="84"/>
      <c r="L42" s="83">
        <v>565</v>
      </c>
      <c r="M42" s="83"/>
      <c r="N42" s="83"/>
      <c r="O42" s="85"/>
      <c r="P42" s="86"/>
      <c r="Q42" s="85"/>
      <c r="R42" s="85"/>
      <c r="S42" s="85"/>
      <c r="T42" s="86" t="s">
        <v>98</v>
      </c>
      <c r="U42" s="86"/>
      <c r="V42" s="85">
        <v>565</v>
      </c>
      <c r="W42" s="85"/>
      <c r="X42" s="86"/>
      <c r="Y42" s="86">
        <v>43</v>
      </c>
      <c r="Z42" s="86"/>
      <c r="AA42" s="86" t="s">
        <v>85</v>
      </c>
      <c r="AB42" s="86"/>
      <c r="AC42" s="86" t="s">
        <v>60</v>
      </c>
      <c r="AD42" s="86"/>
      <c r="AE42" s="87"/>
      <c r="AF42" s="87"/>
      <c r="AG42" s="87"/>
      <c r="AH42" s="87"/>
      <c r="AI42" s="85"/>
      <c r="AJ42" s="85"/>
      <c r="AK42" s="85"/>
      <c r="AL42" s="85"/>
      <c r="AM42" s="85"/>
      <c r="AN42" s="85"/>
      <c r="AO42" s="88" t="s">
        <v>23</v>
      </c>
      <c r="AP42" s="88" t="s">
        <v>23</v>
      </c>
      <c r="AQ42" s="88" t="s">
        <v>23</v>
      </c>
      <c r="AR42" s="88" t="s">
        <v>23</v>
      </c>
      <c r="AS42" s="36"/>
    </row>
    <row r="43" spans="1:45" ht="25.5">
      <c r="A43" s="80" t="s">
        <v>23</v>
      </c>
      <c r="B43" s="81" t="s">
        <v>99</v>
      </c>
      <c r="C43" s="82" t="s">
        <v>87</v>
      </c>
      <c r="D43" s="83"/>
      <c r="E43" s="83"/>
      <c r="F43" s="83"/>
      <c r="G43" s="83">
        <v>25</v>
      </c>
      <c r="H43" s="83"/>
      <c r="I43" s="83"/>
      <c r="J43" s="83" t="s">
        <v>87</v>
      </c>
      <c r="K43" s="84"/>
      <c r="L43" s="83">
        <v>309</v>
      </c>
      <c r="M43" s="83"/>
      <c r="N43" s="83"/>
      <c r="O43" s="85"/>
      <c r="P43" s="86"/>
      <c r="Q43" s="85"/>
      <c r="R43" s="85"/>
      <c r="S43" s="85"/>
      <c r="T43" s="86"/>
      <c r="U43" s="86" t="s">
        <v>99</v>
      </c>
      <c r="V43" s="85"/>
      <c r="W43" s="85">
        <v>309</v>
      </c>
      <c r="X43" s="86"/>
      <c r="Y43" s="86"/>
      <c r="Z43" s="86">
        <v>25</v>
      </c>
      <c r="AA43" s="86"/>
      <c r="AB43" s="86" t="s">
        <v>87</v>
      </c>
      <c r="AC43" s="86"/>
      <c r="AD43" s="86" t="s">
        <v>60</v>
      </c>
      <c r="AE43" s="87"/>
      <c r="AF43" s="87"/>
      <c r="AG43" s="87"/>
      <c r="AH43" s="87"/>
      <c r="AI43" s="85"/>
      <c r="AJ43" s="85"/>
      <c r="AK43" s="85"/>
      <c r="AL43" s="85"/>
      <c r="AM43" s="85"/>
      <c r="AN43" s="85"/>
      <c r="AO43" s="88" t="s">
        <v>23</v>
      </c>
      <c r="AP43" s="88" t="s">
        <v>23</v>
      </c>
      <c r="AQ43" s="88" t="s">
        <v>23</v>
      </c>
      <c r="AR43" s="88" t="s">
        <v>23</v>
      </c>
      <c r="AS43" s="36"/>
    </row>
    <row r="44" spans="1:45" ht="12.75">
      <c r="A44" s="80" t="s">
        <v>23</v>
      </c>
      <c r="B44" s="81" t="s">
        <v>63</v>
      </c>
      <c r="C44" s="82" t="s">
        <v>23</v>
      </c>
      <c r="D44" s="83"/>
      <c r="E44" s="83"/>
      <c r="F44" s="83"/>
      <c r="G44" s="83">
        <v>406</v>
      </c>
      <c r="H44" s="83"/>
      <c r="I44" s="83"/>
      <c r="J44" s="83"/>
      <c r="K44" s="84"/>
      <c r="L44" s="83">
        <v>2619</v>
      </c>
      <c r="M44" s="83"/>
      <c r="N44" s="83"/>
      <c r="O44" s="85"/>
      <c r="P44" s="86"/>
      <c r="Q44" s="85"/>
      <c r="R44" s="85"/>
      <c r="S44" s="85"/>
      <c r="T44" s="86" t="s">
        <v>63</v>
      </c>
      <c r="U44" s="86"/>
      <c r="V44" s="85">
        <v>2619</v>
      </c>
      <c r="W44" s="85"/>
      <c r="X44" s="86"/>
      <c r="Y44" s="86">
        <v>406</v>
      </c>
      <c r="Z44" s="86"/>
      <c r="AA44" s="86"/>
      <c r="AB44" s="86"/>
      <c r="AC44" s="86"/>
      <c r="AD44" s="86"/>
      <c r="AE44" s="87"/>
      <c r="AF44" s="87"/>
      <c r="AG44" s="87"/>
      <c r="AH44" s="87"/>
      <c r="AI44" s="85"/>
      <c r="AJ44" s="85"/>
      <c r="AK44" s="85"/>
      <c r="AL44" s="85"/>
      <c r="AM44" s="85"/>
      <c r="AN44" s="85"/>
      <c r="AO44" s="88" t="s">
        <v>23</v>
      </c>
      <c r="AP44" s="88" t="s">
        <v>23</v>
      </c>
      <c r="AQ44" s="88" t="s">
        <v>23</v>
      </c>
      <c r="AR44" s="88" t="s">
        <v>23</v>
      </c>
      <c r="AS44" s="36"/>
    </row>
    <row r="45" spans="1:45" ht="96">
      <c r="A45" s="71" t="s">
        <v>100</v>
      </c>
      <c r="B45" s="72" t="s">
        <v>101</v>
      </c>
      <c r="C45" s="73">
        <v>2</v>
      </c>
      <c r="D45" s="74">
        <v>6.57</v>
      </c>
      <c r="E45" s="74" t="s">
        <v>102</v>
      </c>
      <c r="F45" s="74"/>
      <c r="G45" s="74">
        <v>13</v>
      </c>
      <c r="H45" s="74" t="s">
        <v>103</v>
      </c>
      <c r="I45" s="74"/>
      <c r="J45" s="74" t="s">
        <v>104</v>
      </c>
      <c r="K45" s="75"/>
      <c r="L45" s="74">
        <v>163</v>
      </c>
      <c r="M45" s="74" t="s">
        <v>105</v>
      </c>
      <c r="N45" s="74"/>
      <c r="O45" s="76">
        <f>10+0</f>
        <v>10</v>
      </c>
      <c r="P45" s="77" t="s">
        <v>57</v>
      </c>
      <c r="Q45" s="76">
        <f>155+0</f>
        <v>155</v>
      </c>
      <c r="R45" s="76">
        <v>13</v>
      </c>
      <c r="S45" s="76">
        <v>163</v>
      </c>
      <c r="T45" s="77"/>
      <c r="U45" s="77"/>
      <c r="V45" s="76"/>
      <c r="W45" s="76"/>
      <c r="X45" s="77">
        <v>342</v>
      </c>
      <c r="Y45" s="77"/>
      <c r="Z45" s="77"/>
      <c r="AA45" s="77"/>
      <c r="AB45" s="77"/>
      <c r="AC45" s="77"/>
      <c r="AD45" s="77"/>
      <c r="AE45" s="78">
        <v>155</v>
      </c>
      <c r="AF45" s="78"/>
      <c r="AG45" s="78"/>
      <c r="AH45" s="78">
        <v>8</v>
      </c>
      <c r="AI45" s="76">
        <v>10</v>
      </c>
      <c r="AJ45" s="76"/>
      <c r="AK45" s="76"/>
      <c r="AL45" s="76">
        <v>3</v>
      </c>
      <c r="AM45" s="76">
        <v>163</v>
      </c>
      <c r="AN45" s="76">
        <v>13</v>
      </c>
      <c r="AO45" s="79">
        <v>15.5</v>
      </c>
      <c r="AP45" s="79" t="s">
        <v>23</v>
      </c>
      <c r="AQ45" s="79" t="s">
        <v>23</v>
      </c>
      <c r="AR45" s="79">
        <v>2.831</v>
      </c>
      <c r="AS45" s="36"/>
    </row>
    <row r="46" spans="1:45" ht="38.25">
      <c r="A46" s="80" t="s">
        <v>23</v>
      </c>
      <c r="B46" s="81" t="s">
        <v>106</v>
      </c>
      <c r="C46" s="82" t="s">
        <v>107</v>
      </c>
      <c r="D46" s="83"/>
      <c r="E46" s="83"/>
      <c r="F46" s="83"/>
      <c r="G46" s="83">
        <v>8</v>
      </c>
      <c r="H46" s="83"/>
      <c r="I46" s="83"/>
      <c r="J46" s="83" t="s">
        <v>107</v>
      </c>
      <c r="K46" s="84"/>
      <c r="L46" s="83">
        <v>105</v>
      </c>
      <c r="M46" s="83"/>
      <c r="N46" s="83"/>
      <c r="O46" s="85"/>
      <c r="P46" s="86"/>
      <c r="Q46" s="85"/>
      <c r="R46" s="85"/>
      <c r="S46" s="85"/>
      <c r="T46" s="86" t="s">
        <v>106</v>
      </c>
      <c r="U46" s="86"/>
      <c r="V46" s="85">
        <v>105</v>
      </c>
      <c r="W46" s="85"/>
      <c r="X46" s="86"/>
      <c r="Y46" s="86">
        <v>8</v>
      </c>
      <c r="Z46" s="86"/>
      <c r="AA46" s="86" t="s">
        <v>107</v>
      </c>
      <c r="AB46" s="86"/>
      <c r="AC46" s="86" t="s">
        <v>60</v>
      </c>
      <c r="AD46" s="86"/>
      <c r="AE46" s="87"/>
      <c r="AF46" s="87"/>
      <c r="AG46" s="87"/>
      <c r="AH46" s="87"/>
      <c r="AI46" s="85"/>
      <c r="AJ46" s="85"/>
      <c r="AK46" s="85"/>
      <c r="AL46" s="85"/>
      <c r="AM46" s="85"/>
      <c r="AN46" s="85"/>
      <c r="AO46" s="88" t="s">
        <v>23</v>
      </c>
      <c r="AP46" s="88" t="s">
        <v>23</v>
      </c>
      <c r="AQ46" s="88" t="s">
        <v>23</v>
      </c>
      <c r="AR46" s="88" t="s">
        <v>23</v>
      </c>
      <c r="AS46" s="36"/>
    </row>
    <row r="47" spans="1:45" ht="25.5">
      <c r="A47" s="80" t="s">
        <v>23</v>
      </c>
      <c r="B47" s="81" t="s">
        <v>108</v>
      </c>
      <c r="C47" s="82" t="s">
        <v>109</v>
      </c>
      <c r="D47" s="83"/>
      <c r="E47" s="83"/>
      <c r="F47" s="83"/>
      <c r="G47" s="83">
        <v>6</v>
      </c>
      <c r="H47" s="83"/>
      <c r="I47" s="83"/>
      <c r="J47" s="83" t="s">
        <v>109</v>
      </c>
      <c r="K47" s="84"/>
      <c r="L47" s="83">
        <v>74</v>
      </c>
      <c r="M47" s="83"/>
      <c r="N47" s="83"/>
      <c r="O47" s="85"/>
      <c r="P47" s="86"/>
      <c r="Q47" s="85"/>
      <c r="R47" s="85"/>
      <c r="S47" s="85"/>
      <c r="T47" s="86"/>
      <c r="U47" s="86" t="s">
        <v>108</v>
      </c>
      <c r="V47" s="85"/>
      <c r="W47" s="85">
        <v>74</v>
      </c>
      <c r="X47" s="86"/>
      <c r="Y47" s="86"/>
      <c r="Z47" s="86">
        <v>6</v>
      </c>
      <c r="AA47" s="86"/>
      <c r="AB47" s="86" t="s">
        <v>109</v>
      </c>
      <c r="AC47" s="86"/>
      <c r="AD47" s="86" t="s">
        <v>60</v>
      </c>
      <c r="AE47" s="87"/>
      <c r="AF47" s="87"/>
      <c r="AG47" s="87"/>
      <c r="AH47" s="87"/>
      <c r="AI47" s="85"/>
      <c r="AJ47" s="85"/>
      <c r="AK47" s="85"/>
      <c r="AL47" s="85"/>
      <c r="AM47" s="85"/>
      <c r="AN47" s="85"/>
      <c r="AO47" s="88" t="s">
        <v>23</v>
      </c>
      <c r="AP47" s="88" t="s">
        <v>23</v>
      </c>
      <c r="AQ47" s="88" t="s">
        <v>23</v>
      </c>
      <c r="AR47" s="88" t="s">
        <v>23</v>
      </c>
      <c r="AS47" s="36"/>
    </row>
    <row r="48" spans="1:45" ht="12.75">
      <c r="A48" s="80" t="s">
        <v>23</v>
      </c>
      <c r="B48" s="81" t="s">
        <v>63</v>
      </c>
      <c r="C48" s="82" t="s">
        <v>23</v>
      </c>
      <c r="D48" s="83"/>
      <c r="E48" s="83"/>
      <c r="F48" s="83"/>
      <c r="G48" s="83">
        <v>27</v>
      </c>
      <c r="H48" s="83"/>
      <c r="I48" s="83"/>
      <c r="J48" s="83"/>
      <c r="K48" s="84"/>
      <c r="L48" s="83">
        <v>342</v>
      </c>
      <c r="M48" s="83"/>
      <c r="N48" s="83"/>
      <c r="O48" s="85"/>
      <c r="P48" s="86"/>
      <c r="Q48" s="85"/>
      <c r="R48" s="85"/>
      <c r="S48" s="85"/>
      <c r="T48" s="86" t="s">
        <v>63</v>
      </c>
      <c r="U48" s="86"/>
      <c r="V48" s="85">
        <v>342</v>
      </c>
      <c r="W48" s="85"/>
      <c r="X48" s="86"/>
      <c r="Y48" s="86">
        <v>27</v>
      </c>
      <c r="Z48" s="86"/>
      <c r="AA48" s="86"/>
      <c r="AB48" s="86"/>
      <c r="AC48" s="86"/>
      <c r="AD48" s="86"/>
      <c r="AE48" s="87"/>
      <c r="AF48" s="87"/>
      <c r="AG48" s="87"/>
      <c r="AH48" s="87"/>
      <c r="AI48" s="85"/>
      <c r="AJ48" s="85"/>
      <c r="AK48" s="85"/>
      <c r="AL48" s="85"/>
      <c r="AM48" s="85"/>
      <c r="AN48" s="85"/>
      <c r="AO48" s="88" t="s">
        <v>23</v>
      </c>
      <c r="AP48" s="88" t="s">
        <v>23</v>
      </c>
      <c r="AQ48" s="88" t="s">
        <v>23</v>
      </c>
      <c r="AR48" s="88" t="s">
        <v>23</v>
      </c>
      <c r="AS48" s="36"/>
    </row>
    <row r="49" spans="1:45" ht="96">
      <c r="A49" s="71" t="s">
        <v>110</v>
      </c>
      <c r="B49" s="72" t="s">
        <v>111</v>
      </c>
      <c r="C49" s="73">
        <v>0.01</v>
      </c>
      <c r="D49" s="74">
        <v>3269.97</v>
      </c>
      <c r="E49" s="74" t="s">
        <v>112</v>
      </c>
      <c r="F49" s="74">
        <v>435.6</v>
      </c>
      <c r="G49" s="74">
        <v>33</v>
      </c>
      <c r="H49" s="74" t="s">
        <v>113</v>
      </c>
      <c r="I49" s="74">
        <v>4</v>
      </c>
      <c r="J49" s="74" t="s">
        <v>114</v>
      </c>
      <c r="K49" s="75">
        <v>4.634</v>
      </c>
      <c r="L49" s="74">
        <v>216</v>
      </c>
      <c r="M49" s="74" t="s">
        <v>115</v>
      </c>
      <c r="N49" s="74">
        <v>19</v>
      </c>
      <c r="O49" s="76">
        <f>6+0</f>
        <v>6</v>
      </c>
      <c r="P49" s="77" t="s">
        <v>57</v>
      </c>
      <c r="Q49" s="76">
        <f>93+0</f>
        <v>93</v>
      </c>
      <c r="R49" s="76">
        <v>33</v>
      </c>
      <c r="S49" s="76">
        <v>216</v>
      </c>
      <c r="T49" s="77"/>
      <c r="U49" s="77"/>
      <c r="V49" s="76"/>
      <c r="W49" s="76"/>
      <c r="X49" s="77">
        <v>324</v>
      </c>
      <c r="Y49" s="77"/>
      <c r="Z49" s="77"/>
      <c r="AA49" s="77"/>
      <c r="AB49" s="77"/>
      <c r="AC49" s="77"/>
      <c r="AD49" s="77"/>
      <c r="AE49" s="78">
        <v>93</v>
      </c>
      <c r="AF49" s="78">
        <v>19</v>
      </c>
      <c r="AG49" s="78"/>
      <c r="AH49" s="78">
        <v>104</v>
      </c>
      <c r="AI49" s="76">
        <v>6</v>
      </c>
      <c r="AJ49" s="76">
        <v>4</v>
      </c>
      <c r="AK49" s="76"/>
      <c r="AL49" s="76">
        <v>23</v>
      </c>
      <c r="AM49" s="76">
        <v>216</v>
      </c>
      <c r="AN49" s="76">
        <v>33</v>
      </c>
      <c r="AO49" s="79">
        <v>15.5</v>
      </c>
      <c r="AP49" s="79">
        <v>4.634</v>
      </c>
      <c r="AQ49" s="79" t="s">
        <v>23</v>
      </c>
      <c r="AR49" s="79">
        <v>4.538</v>
      </c>
      <c r="AS49" s="36"/>
    </row>
    <row r="50" spans="1:45" ht="38.25">
      <c r="A50" s="80" t="s">
        <v>23</v>
      </c>
      <c r="B50" s="81" t="s">
        <v>116</v>
      </c>
      <c r="C50" s="82" t="s">
        <v>107</v>
      </c>
      <c r="D50" s="83"/>
      <c r="E50" s="83"/>
      <c r="F50" s="83"/>
      <c r="G50" s="83">
        <v>5</v>
      </c>
      <c r="H50" s="83"/>
      <c r="I50" s="83"/>
      <c r="J50" s="83" t="s">
        <v>107</v>
      </c>
      <c r="K50" s="84"/>
      <c r="L50" s="83">
        <v>63</v>
      </c>
      <c r="M50" s="83"/>
      <c r="N50" s="83"/>
      <c r="O50" s="85"/>
      <c r="P50" s="86"/>
      <c r="Q50" s="85"/>
      <c r="R50" s="85"/>
      <c r="S50" s="85"/>
      <c r="T50" s="86" t="s">
        <v>116</v>
      </c>
      <c r="U50" s="86"/>
      <c r="V50" s="85">
        <v>63</v>
      </c>
      <c r="W50" s="85"/>
      <c r="X50" s="86"/>
      <c r="Y50" s="86">
        <v>5</v>
      </c>
      <c r="Z50" s="86"/>
      <c r="AA50" s="86" t="s">
        <v>107</v>
      </c>
      <c r="AB50" s="86"/>
      <c r="AC50" s="86" t="s">
        <v>60</v>
      </c>
      <c r="AD50" s="86"/>
      <c r="AE50" s="87"/>
      <c r="AF50" s="87"/>
      <c r="AG50" s="87"/>
      <c r="AH50" s="87"/>
      <c r="AI50" s="85"/>
      <c r="AJ50" s="85"/>
      <c r="AK50" s="85"/>
      <c r="AL50" s="85"/>
      <c r="AM50" s="85"/>
      <c r="AN50" s="85"/>
      <c r="AO50" s="88" t="s">
        <v>23</v>
      </c>
      <c r="AP50" s="88" t="s">
        <v>23</v>
      </c>
      <c r="AQ50" s="88" t="s">
        <v>23</v>
      </c>
      <c r="AR50" s="88" t="s">
        <v>23</v>
      </c>
      <c r="AS50" s="36"/>
    </row>
    <row r="51" spans="1:45" ht="25.5">
      <c r="A51" s="80" t="s">
        <v>23</v>
      </c>
      <c r="B51" s="81" t="s">
        <v>117</v>
      </c>
      <c r="C51" s="82" t="s">
        <v>109</v>
      </c>
      <c r="D51" s="83"/>
      <c r="E51" s="83"/>
      <c r="F51" s="83"/>
      <c r="G51" s="83">
        <v>4</v>
      </c>
      <c r="H51" s="83"/>
      <c r="I51" s="83"/>
      <c r="J51" s="83" t="s">
        <v>109</v>
      </c>
      <c r="K51" s="84"/>
      <c r="L51" s="83">
        <v>45</v>
      </c>
      <c r="M51" s="83"/>
      <c r="N51" s="83"/>
      <c r="O51" s="85"/>
      <c r="P51" s="86"/>
      <c r="Q51" s="85"/>
      <c r="R51" s="85"/>
      <c r="S51" s="85"/>
      <c r="T51" s="86"/>
      <c r="U51" s="86" t="s">
        <v>117</v>
      </c>
      <c r="V51" s="85"/>
      <c r="W51" s="85">
        <v>45</v>
      </c>
      <c r="X51" s="86"/>
      <c r="Y51" s="86"/>
      <c r="Z51" s="86">
        <v>4</v>
      </c>
      <c r="AA51" s="86"/>
      <c r="AB51" s="86" t="s">
        <v>109</v>
      </c>
      <c r="AC51" s="86"/>
      <c r="AD51" s="86" t="s">
        <v>60</v>
      </c>
      <c r="AE51" s="87"/>
      <c r="AF51" s="87"/>
      <c r="AG51" s="87"/>
      <c r="AH51" s="87"/>
      <c r="AI51" s="85"/>
      <c r="AJ51" s="85"/>
      <c r="AK51" s="85"/>
      <c r="AL51" s="85"/>
      <c r="AM51" s="85"/>
      <c r="AN51" s="85"/>
      <c r="AO51" s="88" t="s">
        <v>23</v>
      </c>
      <c r="AP51" s="88" t="s">
        <v>23</v>
      </c>
      <c r="AQ51" s="88" t="s">
        <v>23</v>
      </c>
      <c r="AR51" s="88" t="s">
        <v>23</v>
      </c>
      <c r="AS51" s="36"/>
    </row>
    <row r="52" spans="1:45" ht="12.75">
      <c r="A52" s="80" t="s">
        <v>23</v>
      </c>
      <c r="B52" s="81" t="s">
        <v>63</v>
      </c>
      <c r="C52" s="82" t="s">
        <v>23</v>
      </c>
      <c r="D52" s="83"/>
      <c r="E52" s="83"/>
      <c r="F52" s="83"/>
      <c r="G52" s="83">
        <v>42</v>
      </c>
      <c r="H52" s="83"/>
      <c r="I52" s="83"/>
      <c r="J52" s="83"/>
      <c r="K52" s="84"/>
      <c r="L52" s="83">
        <v>324</v>
      </c>
      <c r="M52" s="83"/>
      <c r="N52" s="83"/>
      <c r="O52" s="85"/>
      <c r="P52" s="86"/>
      <c r="Q52" s="85"/>
      <c r="R52" s="85"/>
      <c r="S52" s="85"/>
      <c r="T52" s="86" t="s">
        <v>63</v>
      </c>
      <c r="U52" s="86"/>
      <c r="V52" s="85">
        <v>324</v>
      </c>
      <c r="W52" s="85"/>
      <c r="X52" s="86"/>
      <c r="Y52" s="86">
        <v>42</v>
      </c>
      <c r="Z52" s="86"/>
      <c r="AA52" s="86"/>
      <c r="AB52" s="86"/>
      <c r="AC52" s="86"/>
      <c r="AD52" s="86"/>
      <c r="AE52" s="87"/>
      <c r="AF52" s="87"/>
      <c r="AG52" s="87"/>
      <c r="AH52" s="87"/>
      <c r="AI52" s="85"/>
      <c r="AJ52" s="85"/>
      <c r="AK52" s="85"/>
      <c r="AL52" s="85"/>
      <c r="AM52" s="85"/>
      <c r="AN52" s="85"/>
      <c r="AO52" s="88" t="s">
        <v>23</v>
      </c>
      <c r="AP52" s="88" t="s">
        <v>23</v>
      </c>
      <c r="AQ52" s="88" t="s">
        <v>23</v>
      </c>
      <c r="AR52" s="88" t="s">
        <v>23</v>
      </c>
      <c r="AS52" s="36"/>
    </row>
    <row r="53" spans="1:45" ht="84">
      <c r="A53" s="71" t="s">
        <v>118</v>
      </c>
      <c r="B53" s="72" t="s">
        <v>119</v>
      </c>
      <c r="C53" s="73">
        <v>1</v>
      </c>
      <c r="D53" s="74">
        <v>178.54</v>
      </c>
      <c r="E53" s="74" t="s">
        <v>120</v>
      </c>
      <c r="F53" s="74" t="s">
        <v>121</v>
      </c>
      <c r="G53" s="74">
        <v>179</v>
      </c>
      <c r="H53" s="74" t="s">
        <v>122</v>
      </c>
      <c r="I53" s="74">
        <v>11</v>
      </c>
      <c r="J53" s="74" t="s">
        <v>123</v>
      </c>
      <c r="K53" s="75" t="s">
        <v>124</v>
      </c>
      <c r="L53" s="74">
        <v>1198</v>
      </c>
      <c r="M53" s="74" t="s">
        <v>125</v>
      </c>
      <c r="N53" s="74">
        <v>64</v>
      </c>
      <c r="O53" s="76">
        <f>44+0</f>
        <v>44</v>
      </c>
      <c r="P53" s="77" t="s">
        <v>57</v>
      </c>
      <c r="Q53" s="76">
        <f>682+0</f>
        <v>682</v>
      </c>
      <c r="R53" s="76">
        <v>179</v>
      </c>
      <c r="S53" s="76">
        <v>1198</v>
      </c>
      <c r="T53" s="77"/>
      <c r="U53" s="77"/>
      <c r="V53" s="76"/>
      <c r="W53" s="76"/>
      <c r="X53" s="77">
        <v>1989</v>
      </c>
      <c r="Y53" s="77"/>
      <c r="Z53" s="77"/>
      <c r="AA53" s="77"/>
      <c r="AB53" s="77"/>
      <c r="AC53" s="77"/>
      <c r="AD53" s="77"/>
      <c r="AE53" s="78">
        <v>682</v>
      </c>
      <c r="AF53" s="78">
        <v>64</v>
      </c>
      <c r="AG53" s="78"/>
      <c r="AH53" s="78">
        <v>452</v>
      </c>
      <c r="AI53" s="76">
        <v>44</v>
      </c>
      <c r="AJ53" s="76">
        <v>11</v>
      </c>
      <c r="AK53" s="76"/>
      <c r="AL53" s="76">
        <v>124</v>
      </c>
      <c r="AM53" s="76">
        <v>1198</v>
      </c>
      <c r="AN53" s="76">
        <v>179</v>
      </c>
      <c r="AO53" s="79">
        <v>15.5</v>
      </c>
      <c r="AP53" s="79">
        <v>5.785</v>
      </c>
      <c r="AQ53" s="79">
        <v>15.633</v>
      </c>
      <c r="AR53" s="79">
        <v>3.648</v>
      </c>
      <c r="AS53" s="36"/>
    </row>
    <row r="54" spans="1:45" ht="38.25">
      <c r="A54" s="80" t="s">
        <v>23</v>
      </c>
      <c r="B54" s="81" t="s">
        <v>126</v>
      </c>
      <c r="C54" s="82" t="s">
        <v>107</v>
      </c>
      <c r="D54" s="83"/>
      <c r="E54" s="83"/>
      <c r="F54" s="83"/>
      <c r="G54" s="83">
        <v>35</v>
      </c>
      <c r="H54" s="83"/>
      <c r="I54" s="83"/>
      <c r="J54" s="83" t="s">
        <v>107</v>
      </c>
      <c r="K54" s="84"/>
      <c r="L54" s="83">
        <v>464</v>
      </c>
      <c r="M54" s="83"/>
      <c r="N54" s="83"/>
      <c r="O54" s="85"/>
      <c r="P54" s="86"/>
      <c r="Q54" s="85"/>
      <c r="R54" s="85"/>
      <c r="S54" s="85"/>
      <c r="T54" s="86" t="s">
        <v>126</v>
      </c>
      <c r="U54" s="86"/>
      <c r="V54" s="85">
        <v>464</v>
      </c>
      <c r="W54" s="85"/>
      <c r="X54" s="86"/>
      <c r="Y54" s="86">
        <v>35</v>
      </c>
      <c r="Z54" s="86"/>
      <c r="AA54" s="86" t="s">
        <v>107</v>
      </c>
      <c r="AB54" s="86"/>
      <c r="AC54" s="86" t="s">
        <v>60</v>
      </c>
      <c r="AD54" s="86"/>
      <c r="AE54" s="87"/>
      <c r="AF54" s="87"/>
      <c r="AG54" s="87"/>
      <c r="AH54" s="87"/>
      <c r="AI54" s="85"/>
      <c r="AJ54" s="85"/>
      <c r="AK54" s="85"/>
      <c r="AL54" s="85"/>
      <c r="AM54" s="85"/>
      <c r="AN54" s="85"/>
      <c r="AO54" s="88" t="s">
        <v>23</v>
      </c>
      <c r="AP54" s="88" t="s">
        <v>23</v>
      </c>
      <c r="AQ54" s="88" t="s">
        <v>23</v>
      </c>
      <c r="AR54" s="88" t="s">
        <v>23</v>
      </c>
      <c r="AS54" s="36"/>
    </row>
    <row r="55" spans="1:45" ht="25.5">
      <c r="A55" s="80" t="s">
        <v>23</v>
      </c>
      <c r="B55" s="81" t="s">
        <v>127</v>
      </c>
      <c r="C55" s="82" t="s">
        <v>109</v>
      </c>
      <c r="D55" s="83"/>
      <c r="E55" s="83"/>
      <c r="F55" s="83"/>
      <c r="G55" s="83">
        <v>26</v>
      </c>
      <c r="H55" s="83"/>
      <c r="I55" s="83"/>
      <c r="J55" s="83" t="s">
        <v>109</v>
      </c>
      <c r="K55" s="84"/>
      <c r="L55" s="83">
        <v>327</v>
      </c>
      <c r="M55" s="83"/>
      <c r="N55" s="83"/>
      <c r="O55" s="85"/>
      <c r="P55" s="86"/>
      <c r="Q55" s="85"/>
      <c r="R55" s="85"/>
      <c r="S55" s="85"/>
      <c r="T55" s="86"/>
      <c r="U55" s="86" t="s">
        <v>127</v>
      </c>
      <c r="V55" s="85"/>
      <c r="W55" s="85">
        <v>327</v>
      </c>
      <c r="X55" s="86"/>
      <c r="Y55" s="86"/>
      <c r="Z55" s="86">
        <v>26</v>
      </c>
      <c r="AA55" s="86"/>
      <c r="AB55" s="86" t="s">
        <v>109</v>
      </c>
      <c r="AC55" s="86"/>
      <c r="AD55" s="86" t="s">
        <v>60</v>
      </c>
      <c r="AE55" s="87"/>
      <c r="AF55" s="87"/>
      <c r="AG55" s="87"/>
      <c r="AH55" s="87"/>
      <c r="AI55" s="85"/>
      <c r="AJ55" s="85"/>
      <c r="AK55" s="85"/>
      <c r="AL55" s="85"/>
      <c r="AM55" s="85"/>
      <c r="AN55" s="85"/>
      <c r="AO55" s="88" t="s">
        <v>23</v>
      </c>
      <c r="AP55" s="88" t="s">
        <v>23</v>
      </c>
      <c r="AQ55" s="88" t="s">
        <v>23</v>
      </c>
      <c r="AR55" s="88" t="s">
        <v>23</v>
      </c>
      <c r="AS55" s="36"/>
    </row>
    <row r="56" spans="1:45" ht="12.75">
      <c r="A56" s="80" t="s">
        <v>23</v>
      </c>
      <c r="B56" s="81" t="s">
        <v>63</v>
      </c>
      <c r="C56" s="82" t="s">
        <v>23</v>
      </c>
      <c r="D56" s="83"/>
      <c r="E56" s="83"/>
      <c r="F56" s="83"/>
      <c r="G56" s="83">
        <v>240</v>
      </c>
      <c r="H56" s="83"/>
      <c r="I56" s="83"/>
      <c r="J56" s="83"/>
      <c r="K56" s="84"/>
      <c r="L56" s="83">
        <v>1989</v>
      </c>
      <c r="M56" s="83"/>
      <c r="N56" s="83"/>
      <c r="O56" s="85"/>
      <c r="P56" s="86"/>
      <c r="Q56" s="85"/>
      <c r="R56" s="85"/>
      <c r="S56" s="85"/>
      <c r="T56" s="86" t="s">
        <v>63</v>
      </c>
      <c r="U56" s="86"/>
      <c r="V56" s="85">
        <v>1989</v>
      </c>
      <c r="W56" s="85"/>
      <c r="X56" s="86"/>
      <c r="Y56" s="86">
        <v>240</v>
      </c>
      <c r="Z56" s="86"/>
      <c r="AA56" s="86"/>
      <c r="AB56" s="86"/>
      <c r="AC56" s="86"/>
      <c r="AD56" s="86"/>
      <c r="AE56" s="87"/>
      <c r="AF56" s="87"/>
      <c r="AG56" s="87"/>
      <c r="AH56" s="87"/>
      <c r="AI56" s="85"/>
      <c r="AJ56" s="85"/>
      <c r="AK56" s="85"/>
      <c r="AL56" s="85"/>
      <c r="AM56" s="85"/>
      <c r="AN56" s="85"/>
      <c r="AO56" s="88" t="s">
        <v>23</v>
      </c>
      <c r="AP56" s="88" t="s">
        <v>23</v>
      </c>
      <c r="AQ56" s="88" t="s">
        <v>23</v>
      </c>
      <c r="AR56" s="88" t="s">
        <v>23</v>
      </c>
      <c r="AS56" s="36"/>
    </row>
    <row r="57" spans="1:45" ht="96">
      <c r="A57" s="71" t="s">
        <v>128</v>
      </c>
      <c r="B57" s="72" t="s">
        <v>129</v>
      </c>
      <c r="C57" s="73">
        <v>0.01</v>
      </c>
      <c r="D57" s="74">
        <v>809.97</v>
      </c>
      <c r="E57" s="74" t="s">
        <v>130</v>
      </c>
      <c r="F57" s="74" t="s">
        <v>131</v>
      </c>
      <c r="G57" s="74">
        <v>8</v>
      </c>
      <c r="H57" s="74" t="s">
        <v>132</v>
      </c>
      <c r="I57" s="74"/>
      <c r="J57" s="74" t="s">
        <v>133</v>
      </c>
      <c r="K57" s="75" t="s">
        <v>134</v>
      </c>
      <c r="L57" s="74">
        <v>56</v>
      </c>
      <c r="M57" s="74" t="s">
        <v>135</v>
      </c>
      <c r="N57" s="74"/>
      <c r="O57" s="76">
        <f>4+0</f>
        <v>4</v>
      </c>
      <c r="P57" s="77" t="s">
        <v>57</v>
      </c>
      <c r="Q57" s="76">
        <f>50+0</f>
        <v>50</v>
      </c>
      <c r="R57" s="76">
        <v>8</v>
      </c>
      <c r="S57" s="76">
        <v>56</v>
      </c>
      <c r="T57" s="77"/>
      <c r="U57" s="77"/>
      <c r="V57" s="76"/>
      <c r="W57" s="76"/>
      <c r="X57" s="77">
        <v>122</v>
      </c>
      <c r="Y57" s="77"/>
      <c r="Z57" s="77"/>
      <c r="AA57" s="77"/>
      <c r="AB57" s="77"/>
      <c r="AC57" s="77"/>
      <c r="AD57" s="77"/>
      <c r="AE57" s="78">
        <v>50</v>
      </c>
      <c r="AF57" s="78"/>
      <c r="AG57" s="78"/>
      <c r="AH57" s="78">
        <v>6</v>
      </c>
      <c r="AI57" s="76">
        <v>4</v>
      </c>
      <c r="AJ57" s="76"/>
      <c r="AK57" s="76"/>
      <c r="AL57" s="76">
        <v>4</v>
      </c>
      <c r="AM57" s="76">
        <v>56</v>
      </c>
      <c r="AN57" s="76">
        <v>8</v>
      </c>
      <c r="AO57" s="79">
        <v>12.393</v>
      </c>
      <c r="AP57" s="79">
        <v>3.87</v>
      </c>
      <c r="AQ57" s="79">
        <v>11.735</v>
      </c>
      <c r="AR57" s="79">
        <v>1.613</v>
      </c>
      <c r="AS57" s="36"/>
    </row>
    <row r="58" spans="1:45" ht="38.25">
      <c r="A58" s="80" t="s">
        <v>23</v>
      </c>
      <c r="B58" s="81" t="s">
        <v>136</v>
      </c>
      <c r="C58" s="82" t="s">
        <v>137</v>
      </c>
      <c r="D58" s="83"/>
      <c r="E58" s="83"/>
      <c r="F58" s="83"/>
      <c r="G58" s="83">
        <v>4</v>
      </c>
      <c r="H58" s="83"/>
      <c r="I58" s="83"/>
      <c r="J58" s="83" t="s">
        <v>137</v>
      </c>
      <c r="K58" s="84"/>
      <c r="L58" s="83">
        <v>40</v>
      </c>
      <c r="M58" s="83"/>
      <c r="N58" s="83"/>
      <c r="O58" s="85"/>
      <c r="P58" s="86"/>
      <c r="Q58" s="85"/>
      <c r="R58" s="85"/>
      <c r="S58" s="85"/>
      <c r="T58" s="86" t="s">
        <v>136</v>
      </c>
      <c r="U58" s="86"/>
      <c r="V58" s="85">
        <v>40</v>
      </c>
      <c r="W58" s="85"/>
      <c r="X58" s="86"/>
      <c r="Y58" s="86">
        <v>4</v>
      </c>
      <c r="Z58" s="86"/>
      <c r="AA58" s="86" t="s">
        <v>137</v>
      </c>
      <c r="AB58" s="86"/>
      <c r="AC58" s="86" t="s">
        <v>60</v>
      </c>
      <c r="AD58" s="86"/>
      <c r="AE58" s="87"/>
      <c r="AF58" s="87"/>
      <c r="AG58" s="87"/>
      <c r="AH58" s="87"/>
      <c r="AI58" s="85"/>
      <c r="AJ58" s="85"/>
      <c r="AK58" s="85"/>
      <c r="AL58" s="85"/>
      <c r="AM58" s="85"/>
      <c r="AN58" s="85"/>
      <c r="AO58" s="88" t="s">
        <v>23</v>
      </c>
      <c r="AP58" s="88" t="s">
        <v>23</v>
      </c>
      <c r="AQ58" s="88" t="s">
        <v>23</v>
      </c>
      <c r="AR58" s="88" t="s">
        <v>23</v>
      </c>
      <c r="AS58" s="36"/>
    </row>
    <row r="59" spans="1:45" ht="25.5">
      <c r="A59" s="80" t="s">
        <v>23</v>
      </c>
      <c r="B59" s="81" t="s">
        <v>138</v>
      </c>
      <c r="C59" s="82" t="s">
        <v>139</v>
      </c>
      <c r="D59" s="83"/>
      <c r="E59" s="83"/>
      <c r="F59" s="83"/>
      <c r="G59" s="83">
        <v>3</v>
      </c>
      <c r="H59" s="83"/>
      <c r="I59" s="83"/>
      <c r="J59" s="83" t="s">
        <v>139</v>
      </c>
      <c r="K59" s="84"/>
      <c r="L59" s="83">
        <v>26</v>
      </c>
      <c r="M59" s="83"/>
      <c r="N59" s="83"/>
      <c r="O59" s="85"/>
      <c r="P59" s="86"/>
      <c r="Q59" s="85"/>
      <c r="R59" s="85"/>
      <c r="S59" s="85"/>
      <c r="T59" s="86"/>
      <c r="U59" s="86" t="s">
        <v>138</v>
      </c>
      <c r="V59" s="85"/>
      <c r="W59" s="85">
        <v>26</v>
      </c>
      <c r="X59" s="86"/>
      <c r="Y59" s="86"/>
      <c r="Z59" s="86">
        <v>3</v>
      </c>
      <c r="AA59" s="86"/>
      <c r="AB59" s="86" t="s">
        <v>139</v>
      </c>
      <c r="AC59" s="86"/>
      <c r="AD59" s="86" t="s">
        <v>60</v>
      </c>
      <c r="AE59" s="87"/>
      <c r="AF59" s="87"/>
      <c r="AG59" s="87"/>
      <c r="AH59" s="87"/>
      <c r="AI59" s="85"/>
      <c r="AJ59" s="85"/>
      <c r="AK59" s="85"/>
      <c r="AL59" s="85"/>
      <c r="AM59" s="85"/>
      <c r="AN59" s="85"/>
      <c r="AO59" s="88" t="s">
        <v>23</v>
      </c>
      <c r="AP59" s="88" t="s">
        <v>23</v>
      </c>
      <c r="AQ59" s="88" t="s">
        <v>23</v>
      </c>
      <c r="AR59" s="88" t="s">
        <v>23</v>
      </c>
      <c r="AS59" s="36"/>
    </row>
    <row r="60" spans="1:45" ht="12.75">
      <c r="A60" s="80" t="s">
        <v>23</v>
      </c>
      <c r="B60" s="81" t="s">
        <v>63</v>
      </c>
      <c r="C60" s="82" t="s">
        <v>23</v>
      </c>
      <c r="D60" s="83"/>
      <c r="E60" s="83"/>
      <c r="F60" s="83"/>
      <c r="G60" s="83">
        <v>15</v>
      </c>
      <c r="H60" s="83"/>
      <c r="I60" s="83"/>
      <c r="J60" s="83"/>
      <c r="K60" s="84"/>
      <c r="L60" s="83">
        <v>122</v>
      </c>
      <c r="M60" s="83"/>
      <c r="N60" s="83"/>
      <c r="O60" s="85"/>
      <c r="P60" s="86"/>
      <c r="Q60" s="85"/>
      <c r="R60" s="85"/>
      <c r="S60" s="85"/>
      <c r="T60" s="86" t="s">
        <v>63</v>
      </c>
      <c r="U60" s="86"/>
      <c r="V60" s="85">
        <v>122</v>
      </c>
      <c r="W60" s="85"/>
      <c r="X60" s="86"/>
      <c r="Y60" s="86">
        <v>15</v>
      </c>
      <c r="Z60" s="86"/>
      <c r="AA60" s="86"/>
      <c r="AB60" s="86"/>
      <c r="AC60" s="86"/>
      <c r="AD60" s="86"/>
      <c r="AE60" s="87"/>
      <c r="AF60" s="87"/>
      <c r="AG60" s="87"/>
      <c r="AH60" s="87"/>
      <c r="AI60" s="85"/>
      <c r="AJ60" s="85"/>
      <c r="AK60" s="85"/>
      <c r="AL60" s="85"/>
      <c r="AM60" s="85"/>
      <c r="AN60" s="85"/>
      <c r="AO60" s="88" t="s">
        <v>23</v>
      </c>
      <c r="AP60" s="88" t="s">
        <v>23</v>
      </c>
      <c r="AQ60" s="88" t="s">
        <v>23</v>
      </c>
      <c r="AR60" s="88" t="s">
        <v>23</v>
      </c>
      <c r="AS60" s="36"/>
    </row>
    <row r="61" spans="1:45" ht="96">
      <c r="A61" s="71" t="s">
        <v>140</v>
      </c>
      <c r="B61" s="72" t="s">
        <v>141</v>
      </c>
      <c r="C61" s="73">
        <v>0.12</v>
      </c>
      <c r="D61" s="74">
        <v>1302.89</v>
      </c>
      <c r="E61" s="74" t="s">
        <v>142</v>
      </c>
      <c r="F61" s="74" t="s">
        <v>143</v>
      </c>
      <c r="G61" s="74">
        <v>156</v>
      </c>
      <c r="H61" s="74" t="s">
        <v>144</v>
      </c>
      <c r="I61" s="74" t="s">
        <v>145</v>
      </c>
      <c r="J61" s="74" t="s">
        <v>146</v>
      </c>
      <c r="K61" s="75" t="s">
        <v>147</v>
      </c>
      <c r="L61" s="74">
        <v>949</v>
      </c>
      <c r="M61" s="74" t="s">
        <v>148</v>
      </c>
      <c r="N61" s="74" t="s">
        <v>149</v>
      </c>
      <c r="O61" s="76">
        <f>44+2</f>
        <v>46</v>
      </c>
      <c r="P61" s="77" t="s">
        <v>57</v>
      </c>
      <c r="Q61" s="76">
        <f>682+31</f>
        <v>713</v>
      </c>
      <c r="R61" s="76">
        <v>156</v>
      </c>
      <c r="S61" s="76">
        <v>949</v>
      </c>
      <c r="T61" s="77"/>
      <c r="U61" s="77"/>
      <c r="V61" s="76"/>
      <c r="W61" s="76"/>
      <c r="X61" s="77">
        <v>1776</v>
      </c>
      <c r="Y61" s="77"/>
      <c r="Z61" s="77"/>
      <c r="AA61" s="77"/>
      <c r="AB61" s="77"/>
      <c r="AC61" s="77"/>
      <c r="AD61" s="77"/>
      <c r="AE61" s="78">
        <v>682</v>
      </c>
      <c r="AF61" s="78">
        <v>105</v>
      </c>
      <c r="AG61" s="78">
        <v>31</v>
      </c>
      <c r="AH61" s="78">
        <v>162</v>
      </c>
      <c r="AI61" s="76">
        <v>44</v>
      </c>
      <c r="AJ61" s="76">
        <v>21</v>
      </c>
      <c r="AK61" s="76">
        <v>2</v>
      </c>
      <c r="AL61" s="76">
        <v>91</v>
      </c>
      <c r="AM61" s="76">
        <v>949</v>
      </c>
      <c r="AN61" s="76">
        <v>156</v>
      </c>
      <c r="AO61" s="79">
        <v>15.5</v>
      </c>
      <c r="AP61" s="79">
        <v>4.981</v>
      </c>
      <c r="AQ61" s="79">
        <v>15.478</v>
      </c>
      <c r="AR61" s="79">
        <v>1.775</v>
      </c>
      <c r="AS61" s="36"/>
    </row>
    <row r="62" spans="1:45" ht="38.25">
      <c r="A62" s="80" t="s">
        <v>23</v>
      </c>
      <c r="B62" s="81" t="s">
        <v>150</v>
      </c>
      <c r="C62" s="82" t="s">
        <v>107</v>
      </c>
      <c r="D62" s="83"/>
      <c r="E62" s="83"/>
      <c r="F62" s="83"/>
      <c r="G62" s="83">
        <v>37</v>
      </c>
      <c r="H62" s="83"/>
      <c r="I62" s="83"/>
      <c r="J62" s="83" t="s">
        <v>107</v>
      </c>
      <c r="K62" s="84"/>
      <c r="L62" s="83">
        <v>485</v>
      </c>
      <c r="M62" s="83"/>
      <c r="N62" s="83"/>
      <c r="O62" s="85"/>
      <c r="P62" s="86"/>
      <c r="Q62" s="85"/>
      <c r="R62" s="85"/>
      <c r="S62" s="85"/>
      <c r="T62" s="86" t="s">
        <v>150</v>
      </c>
      <c r="U62" s="86"/>
      <c r="V62" s="85">
        <v>485</v>
      </c>
      <c r="W62" s="85"/>
      <c r="X62" s="86"/>
      <c r="Y62" s="86">
        <v>37</v>
      </c>
      <c r="Z62" s="86"/>
      <c r="AA62" s="86" t="s">
        <v>107</v>
      </c>
      <c r="AB62" s="86"/>
      <c r="AC62" s="86" t="s">
        <v>60</v>
      </c>
      <c r="AD62" s="86"/>
      <c r="AE62" s="87"/>
      <c r="AF62" s="87"/>
      <c r="AG62" s="87"/>
      <c r="AH62" s="87"/>
      <c r="AI62" s="85"/>
      <c r="AJ62" s="85"/>
      <c r="AK62" s="85"/>
      <c r="AL62" s="85"/>
      <c r="AM62" s="85"/>
      <c r="AN62" s="85"/>
      <c r="AO62" s="88" t="s">
        <v>23</v>
      </c>
      <c r="AP62" s="88" t="s">
        <v>23</v>
      </c>
      <c r="AQ62" s="88" t="s">
        <v>23</v>
      </c>
      <c r="AR62" s="88" t="s">
        <v>23</v>
      </c>
      <c r="AS62" s="36"/>
    </row>
    <row r="63" spans="1:45" ht="25.5">
      <c r="A63" s="80" t="s">
        <v>23</v>
      </c>
      <c r="B63" s="81" t="s">
        <v>151</v>
      </c>
      <c r="C63" s="82" t="s">
        <v>109</v>
      </c>
      <c r="D63" s="83"/>
      <c r="E63" s="83"/>
      <c r="F63" s="83"/>
      <c r="G63" s="83">
        <v>28</v>
      </c>
      <c r="H63" s="83"/>
      <c r="I63" s="83"/>
      <c r="J63" s="83" t="s">
        <v>109</v>
      </c>
      <c r="K63" s="84"/>
      <c r="L63" s="83">
        <v>342</v>
      </c>
      <c r="M63" s="83"/>
      <c r="N63" s="83"/>
      <c r="O63" s="85"/>
      <c r="P63" s="86"/>
      <c r="Q63" s="85"/>
      <c r="R63" s="85"/>
      <c r="S63" s="85"/>
      <c r="T63" s="86"/>
      <c r="U63" s="86" t="s">
        <v>151</v>
      </c>
      <c r="V63" s="85"/>
      <c r="W63" s="85">
        <v>342</v>
      </c>
      <c r="X63" s="86"/>
      <c r="Y63" s="86"/>
      <c r="Z63" s="86">
        <v>28</v>
      </c>
      <c r="AA63" s="86"/>
      <c r="AB63" s="86" t="s">
        <v>109</v>
      </c>
      <c r="AC63" s="86"/>
      <c r="AD63" s="86" t="s">
        <v>60</v>
      </c>
      <c r="AE63" s="87"/>
      <c r="AF63" s="87"/>
      <c r="AG63" s="87"/>
      <c r="AH63" s="87"/>
      <c r="AI63" s="85"/>
      <c r="AJ63" s="85"/>
      <c r="AK63" s="85"/>
      <c r="AL63" s="85"/>
      <c r="AM63" s="85"/>
      <c r="AN63" s="85"/>
      <c r="AO63" s="88" t="s">
        <v>23</v>
      </c>
      <c r="AP63" s="88" t="s">
        <v>23</v>
      </c>
      <c r="AQ63" s="88" t="s">
        <v>23</v>
      </c>
      <c r="AR63" s="88" t="s">
        <v>23</v>
      </c>
      <c r="AS63" s="36"/>
    </row>
    <row r="64" spans="1:45" ht="12.75">
      <c r="A64" s="80" t="s">
        <v>23</v>
      </c>
      <c r="B64" s="81" t="s">
        <v>63</v>
      </c>
      <c r="C64" s="82" t="s">
        <v>23</v>
      </c>
      <c r="D64" s="83"/>
      <c r="E64" s="83"/>
      <c r="F64" s="83"/>
      <c r="G64" s="83">
        <v>221</v>
      </c>
      <c r="H64" s="83"/>
      <c r="I64" s="83"/>
      <c r="J64" s="83"/>
      <c r="K64" s="84"/>
      <c r="L64" s="83">
        <v>1776</v>
      </c>
      <c r="M64" s="83"/>
      <c r="N64" s="83"/>
      <c r="O64" s="85"/>
      <c r="P64" s="86"/>
      <c r="Q64" s="85"/>
      <c r="R64" s="85"/>
      <c r="S64" s="85"/>
      <c r="T64" s="86" t="s">
        <v>63</v>
      </c>
      <c r="U64" s="86"/>
      <c r="V64" s="85">
        <v>1776</v>
      </c>
      <c r="W64" s="85"/>
      <c r="X64" s="86"/>
      <c r="Y64" s="86">
        <v>221</v>
      </c>
      <c r="Z64" s="86"/>
      <c r="AA64" s="86"/>
      <c r="AB64" s="86"/>
      <c r="AC64" s="86"/>
      <c r="AD64" s="86"/>
      <c r="AE64" s="87"/>
      <c r="AF64" s="87"/>
      <c r="AG64" s="87"/>
      <c r="AH64" s="87"/>
      <c r="AI64" s="85"/>
      <c r="AJ64" s="85"/>
      <c r="AK64" s="85"/>
      <c r="AL64" s="85"/>
      <c r="AM64" s="85"/>
      <c r="AN64" s="85"/>
      <c r="AO64" s="88" t="s">
        <v>23</v>
      </c>
      <c r="AP64" s="88" t="s">
        <v>23</v>
      </c>
      <c r="AQ64" s="88" t="s">
        <v>23</v>
      </c>
      <c r="AR64" s="88" t="s">
        <v>23</v>
      </c>
      <c r="AS64" s="36"/>
    </row>
    <row r="65" spans="1:45" ht="96">
      <c r="A65" s="71" t="s">
        <v>152</v>
      </c>
      <c r="B65" s="72" t="s">
        <v>153</v>
      </c>
      <c r="C65" s="73">
        <v>0.32</v>
      </c>
      <c r="D65" s="74">
        <v>176.64</v>
      </c>
      <c r="E65" s="74" t="s">
        <v>154</v>
      </c>
      <c r="F65" s="74"/>
      <c r="G65" s="74">
        <v>57</v>
      </c>
      <c r="H65" s="74" t="s">
        <v>155</v>
      </c>
      <c r="I65" s="74"/>
      <c r="J65" s="74" t="s">
        <v>156</v>
      </c>
      <c r="K65" s="75"/>
      <c r="L65" s="74">
        <v>596</v>
      </c>
      <c r="M65" s="74" t="s">
        <v>157</v>
      </c>
      <c r="N65" s="74"/>
      <c r="O65" s="76">
        <f>32+0</f>
        <v>32</v>
      </c>
      <c r="P65" s="77" t="s">
        <v>57</v>
      </c>
      <c r="Q65" s="76">
        <f>496+0</f>
        <v>496</v>
      </c>
      <c r="R65" s="76">
        <v>57</v>
      </c>
      <c r="S65" s="76">
        <v>596</v>
      </c>
      <c r="T65" s="77"/>
      <c r="U65" s="77"/>
      <c r="V65" s="76"/>
      <c r="W65" s="76"/>
      <c r="X65" s="77">
        <v>1171</v>
      </c>
      <c r="Y65" s="77"/>
      <c r="Z65" s="77"/>
      <c r="AA65" s="77"/>
      <c r="AB65" s="77"/>
      <c r="AC65" s="77"/>
      <c r="AD65" s="77"/>
      <c r="AE65" s="78">
        <v>496</v>
      </c>
      <c r="AF65" s="78"/>
      <c r="AG65" s="78"/>
      <c r="AH65" s="78">
        <v>100</v>
      </c>
      <c r="AI65" s="76">
        <v>32</v>
      </c>
      <c r="AJ65" s="76"/>
      <c r="AK65" s="76"/>
      <c r="AL65" s="76">
        <v>25</v>
      </c>
      <c r="AM65" s="76">
        <v>596</v>
      </c>
      <c r="AN65" s="76">
        <v>57</v>
      </c>
      <c r="AO65" s="79">
        <v>15.5</v>
      </c>
      <c r="AP65" s="79" t="s">
        <v>23</v>
      </c>
      <c r="AQ65" s="79" t="s">
        <v>23</v>
      </c>
      <c r="AR65" s="79">
        <v>3.992</v>
      </c>
      <c r="AS65" s="36"/>
    </row>
    <row r="66" spans="1:45" ht="38.25">
      <c r="A66" s="80" t="s">
        <v>23</v>
      </c>
      <c r="B66" s="81" t="s">
        <v>158</v>
      </c>
      <c r="C66" s="82" t="s">
        <v>107</v>
      </c>
      <c r="D66" s="83"/>
      <c r="E66" s="83"/>
      <c r="F66" s="83"/>
      <c r="G66" s="83">
        <v>26</v>
      </c>
      <c r="H66" s="83"/>
      <c r="I66" s="83"/>
      <c r="J66" s="83" t="s">
        <v>107</v>
      </c>
      <c r="K66" s="84"/>
      <c r="L66" s="83">
        <v>337</v>
      </c>
      <c r="M66" s="83"/>
      <c r="N66" s="83"/>
      <c r="O66" s="85"/>
      <c r="P66" s="86"/>
      <c r="Q66" s="85"/>
      <c r="R66" s="85"/>
      <c r="S66" s="85"/>
      <c r="T66" s="86" t="s">
        <v>158</v>
      </c>
      <c r="U66" s="86"/>
      <c r="V66" s="85">
        <v>337</v>
      </c>
      <c r="W66" s="85"/>
      <c r="X66" s="86"/>
      <c r="Y66" s="86">
        <v>26</v>
      </c>
      <c r="Z66" s="86"/>
      <c r="AA66" s="86" t="s">
        <v>107</v>
      </c>
      <c r="AB66" s="86"/>
      <c r="AC66" s="86" t="s">
        <v>60</v>
      </c>
      <c r="AD66" s="86"/>
      <c r="AE66" s="87"/>
      <c r="AF66" s="87"/>
      <c r="AG66" s="87"/>
      <c r="AH66" s="87"/>
      <c r="AI66" s="85"/>
      <c r="AJ66" s="85"/>
      <c r="AK66" s="85"/>
      <c r="AL66" s="85"/>
      <c r="AM66" s="85"/>
      <c r="AN66" s="85"/>
      <c r="AO66" s="88" t="s">
        <v>23</v>
      </c>
      <c r="AP66" s="88" t="s">
        <v>23</v>
      </c>
      <c r="AQ66" s="88" t="s">
        <v>23</v>
      </c>
      <c r="AR66" s="88" t="s">
        <v>23</v>
      </c>
      <c r="AS66" s="36"/>
    </row>
    <row r="67" spans="1:45" ht="25.5">
      <c r="A67" s="80" t="s">
        <v>23</v>
      </c>
      <c r="B67" s="81" t="s">
        <v>159</v>
      </c>
      <c r="C67" s="82" t="s">
        <v>109</v>
      </c>
      <c r="D67" s="83"/>
      <c r="E67" s="83"/>
      <c r="F67" s="83"/>
      <c r="G67" s="83">
        <v>19</v>
      </c>
      <c r="H67" s="83"/>
      <c r="I67" s="83"/>
      <c r="J67" s="83" t="s">
        <v>109</v>
      </c>
      <c r="K67" s="84"/>
      <c r="L67" s="83">
        <v>238</v>
      </c>
      <c r="M67" s="83"/>
      <c r="N67" s="83"/>
      <c r="O67" s="85"/>
      <c r="P67" s="86"/>
      <c r="Q67" s="85"/>
      <c r="R67" s="85"/>
      <c r="S67" s="85"/>
      <c r="T67" s="86"/>
      <c r="U67" s="86" t="s">
        <v>159</v>
      </c>
      <c r="V67" s="85"/>
      <c r="W67" s="85">
        <v>238</v>
      </c>
      <c r="X67" s="86"/>
      <c r="Y67" s="86"/>
      <c r="Z67" s="86">
        <v>19</v>
      </c>
      <c r="AA67" s="86"/>
      <c r="AB67" s="86" t="s">
        <v>109</v>
      </c>
      <c r="AC67" s="86"/>
      <c r="AD67" s="86" t="s">
        <v>60</v>
      </c>
      <c r="AE67" s="87"/>
      <c r="AF67" s="87"/>
      <c r="AG67" s="87"/>
      <c r="AH67" s="87"/>
      <c r="AI67" s="85"/>
      <c r="AJ67" s="85"/>
      <c r="AK67" s="85"/>
      <c r="AL67" s="85"/>
      <c r="AM67" s="85"/>
      <c r="AN67" s="85"/>
      <c r="AO67" s="88" t="s">
        <v>23</v>
      </c>
      <c r="AP67" s="88" t="s">
        <v>23</v>
      </c>
      <c r="AQ67" s="88" t="s">
        <v>23</v>
      </c>
      <c r="AR67" s="88" t="s">
        <v>23</v>
      </c>
      <c r="AS67" s="36"/>
    </row>
    <row r="68" spans="1:45" ht="12.75">
      <c r="A68" s="80" t="s">
        <v>23</v>
      </c>
      <c r="B68" s="81" t="s">
        <v>63</v>
      </c>
      <c r="C68" s="82" t="s">
        <v>23</v>
      </c>
      <c r="D68" s="83"/>
      <c r="E68" s="83"/>
      <c r="F68" s="83"/>
      <c r="G68" s="83">
        <v>102</v>
      </c>
      <c r="H68" s="83"/>
      <c r="I68" s="83"/>
      <c r="J68" s="83"/>
      <c r="K68" s="84"/>
      <c r="L68" s="83">
        <v>1171</v>
      </c>
      <c r="M68" s="83"/>
      <c r="N68" s="83"/>
      <c r="O68" s="85"/>
      <c r="P68" s="86"/>
      <c r="Q68" s="85"/>
      <c r="R68" s="85"/>
      <c r="S68" s="85"/>
      <c r="T68" s="86" t="s">
        <v>63</v>
      </c>
      <c r="U68" s="86"/>
      <c r="V68" s="85">
        <v>1171</v>
      </c>
      <c r="W68" s="85"/>
      <c r="X68" s="86"/>
      <c r="Y68" s="86">
        <v>102</v>
      </c>
      <c r="Z68" s="86"/>
      <c r="AA68" s="86"/>
      <c r="AB68" s="86"/>
      <c r="AC68" s="86"/>
      <c r="AD68" s="86"/>
      <c r="AE68" s="87"/>
      <c r="AF68" s="87"/>
      <c r="AG68" s="87"/>
      <c r="AH68" s="87"/>
      <c r="AI68" s="85"/>
      <c r="AJ68" s="85"/>
      <c r="AK68" s="85"/>
      <c r="AL68" s="85"/>
      <c r="AM68" s="85"/>
      <c r="AN68" s="85"/>
      <c r="AO68" s="88" t="s">
        <v>23</v>
      </c>
      <c r="AP68" s="88" t="s">
        <v>23</v>
      </c>
      <c r="AQ68" s="88" t="s">
        <v>23</v>
      </c>
      <c r="AR68" s="88" t="s">
        <v>23</v>
      </c>
      <c r="AS68" s="36"/>
    </row>
    <row r="69" spans="1:45" ht="108">
      <c r="A69" s="71" t="s">
        <v>160</v>
      </c>
      <c r="B69" s="72" t="s">
        <v>161</v>
      </c>
      <c r="C69" s="73">
        <v>1</v>
      </c>
      <c r="D69" s="74">
        <v>492.5</v>
      </c>
      <c r="E69" s="74" t="s">
        <v>162</v>
      </c>
      <c r="F69" s="74"/>
      <c r="G69" s="74">
        <v>493</v>
      </c>
      <c r="H69" s="74" t="s">
        <v>163</v>
      </c>
      <c r="I69" s="74"/>
      <c r="J69" s="74" t="s">
        <v>164</v>
      </c>
      <c r="K69" s="75"/>
      <c r="L69" s="74">
        <v>2455</v>
      </c>
      <c r="M69" s="74" t="s">
        <v>165</v>
      </c>
      <c r="N69" s="74"/>
      <c r="O69" s="76">
        <f>0+0</f>
        <v>0</v>
      </c>
      <c r="P69" s="77" t="s">
        <v>166</v>
      </c>
      <c r="Q69" s="76">
        <f>0+0</f>
        <v>0</v>
      </c>
      <c r="R69" s="76">
        <v>493</v>
      </c>
      <c r="S69" s="76">
        <v>2455</v>
      </c>
      <c r="T69" s="77"/>
      <c r="U69" s="77"/>
      <c r="V69" s="76"/>
      <c r="W69" s="76"/>
      <c r="X69" s="77">
        <v>2455</v>
      </c>
      <c r="Y69" s="77"/>
      <c r="Z69" s="77"/>
      <c r="AA69" s="77"/>
      <c r="AB69" s="77"/>
      <c r="AC69" s="77"/>
      <c r="AD69" s="77"/>
      <c r="AE69" s="78"/>
      <c r="AF69" s="78"/>
      <c r="AG69" s="78"/>
      <c r="AH69" s="78">
        <v>2455</v>
      </c>
      <c r="AI69" s="76"/>
      <c r="AJ69" s="76"/>
      <c r="AK69" s="76"/>
      <c r="AL69" s="76">
        <v>493</v>
      </c>
      <c r="AM69" s="76">
        <v>2455</v>
      </c>
      <c r="AN69" s="76">
        <v>493</v>
      </c>
      <c r="AO69" s="79" t="s">
        <v>23</v>
      </c>
      <c r="AP69" s="79" t="s">
        <v>23</v>
      </c>
      <c r="AQ69" s="79" t="s">
        <v>23</v>
      </c>
      <c r="AR69" s="79">
        <v>4.98</v>
      </c>
      <c r="AS69" s="36"/>
    </row>
    <row r="70" spans="1:45" ht="120">
      <c r="A70" s="71" t="s">
        <v>167</v>
      </c>
      <c r="B70" s="72" t="s">
        <v>168</v>
      </c>
      <c r="C70" s="73">
        <v>1</v>
      </c>
      <c r="D70" s="74">
        <v>417.19</v>
      </c>
      <c r="E70" s="74" t="s">
        <v>169</v>
      </c>
      <c r="F70" s="74"/>
      <c r="G70" s="74">
        <v>417</v>
      </c>
      <c r="H70" s="74" t="s">
        <v>170</v>
      </c>
      <c r="I70" s="74"/>
      <c r="J70" s="74" t="s">
        <v>164</v>
      </c>
      <c r="K70" s="75"/>
      <c r="L70" s="74">
        <v>2077</v>
      </c>
      <c r="M70" s="74" t="s">
        <v>171</v>
      </c>
      <c r="N70" s="74"/>
      <c r="O70" s="76">
        <f>0+0</f>
        <v>0</v>
      </c>
      <c r="P70" s="77" t="s">
        <v>166</v>
      </c>
      <c r="Q70" s="76">
        <f>0+0</f>
        <v>0</v>
      </c>
      <c r="R70" s="76">
        <v>417</v>
      </c>
      <c r="S70" s="76">
        <v>2077</v>
      </c>
      <c r="T70" s="77"/>
      <c r="U70" s="77"/>
      <c r="V70" s="76"/>
      <c r="W70" s="76"/>
      <c r="X70" s="77">
        <v>2077</v>
      </c>
      <c r="Y70" s="77"/>
      <c r="Z70" s="77"/>
      <c r="AA70" s="77"/>
      <c r="AB70" s="77"/>
      <c r="AC70" s="77"/>
      <c r="AD70" s="77"/>
      <c r="AE70" s="78"/>
      <c r="AF70" s="78"/>
      <c r="AG70" s="78"/>
      <c r="AH70" s="78">
        <v>2077</v>
      </c>
      <c r="AI70" s="76"/>
      <c r="AJ70" s="76"/>
      <c r="AK70" s="76"/>
      <c r="AL70" s="76">
        <v>417</v>
      </c>
      <c r="AM70" s="76">
        <v>2077</v>
      </c>
      <c r="AN70" s="76">
        <v>417</v>
      </c>
      <c r="AO70" s="79" t="s">
        <v>23</v>
      </c>
      <c r="AP70" s="79" t="s">
        <v>23</v>
      </c>
      <c r="AQ70" s="79" t="s">
        <v>23</v>
      </c>
      <c r="AR70" s="79">
        <v>4.98</v>
      </c>
      <c r="AS70" s="36"/>
    </row>
    <row r="71" spans="1:45" ht="108">
      <c r="A71" s="71" t="s">
        <v>172</v>
      </c>
      <c r="B71" s="72" t="s">
        <v>173</v>
      </c>
      <c r="C71" s="73">
        <v>2</v>
      </c>
      <c r="D71" s="74">
        <v>27.23</v>
      </c>
      <c r="E71" s="74" t="s">
        <v>174</v>
      </c>
      <c r="F71" s="74"/>
      <c r="G71" s="74">
        <v>54</v>
      </c>
      <c r="H71" s="74" t="s">
        <v>175</v>
      </c>
      <c r="I71" s="74"/>
      <c r="J71" s="74" t="s">
        <v>164</v>
      </c>
      <c r="K71" s="75"/>
      <c r="L71" s="74">
        <v>269</v>
      </c>
      <c r="M71" s="74" t="s">
        <v>176</v>
      </c>
      <c r="N71" s="74"/>
      <c r="O71" s="76">
        <f>0+0</f>
        <v>0</v>
      </c>
      <c r="P71" s="77" t="s">
        <v>166</v>
      </c>
      <c r="Q71" s="76">
        <f>0+0</f>
        <v>0</v>
      </c>
      <c r="R71" s="76">
        <v>54</v>
      </c>
      <c r="S71" s="76">
        <v>269</v>
      </c>
      <c r="T71" s="77"/>
      <c r="U71" s="77"/>
      <c r="V71" s="76"/>
      <c r="W71" s="76"/>
      <c r="X71" s="77">
        <v>269</v>
      </c>
      <c r="Y71" s="77"/>
      <c r="Z71" s="77"/>
      <c r="AA71" s="77"/>
      <c r="AB71" s="77"/>
      <c r="AC71" s="77"/>
      <c r="AD71" s="77"/>
      <c r="AE71" s="78"/>
      <c r="AF71" s="78"/>
      <c r="AG71" s="78"/>
      <c r="AH71" s="78">
        <v>269</v>
      </c>
      <c r="AI71" s="76"/>
      <c r="AJ71" s="76"/>
      <c r="AK71" s="76"/>
      <c r="AL71" s="76">
        <v>54</v>
      </c>
      <c r="AM71" s="76">
        <v>269</v>
      </c>
      <c r="AN71" s="76">
        <v>54</v>
      </c>
      <c r="AO71" s="79" t="s">
        <v>23</v>
      </c>
      <c r="AP71" s="79" t="s">
        <v>23</v>
      </c>
      <c r="AQ71" s="79" t="s">
        <v>23</v>
      </c>
      <c r="AR71" s="79">
        <v>4.98</v>
      </c>
      <c r="AS71" s="36"/>
    </row>
    <row r="72" spans="1:45" ht="108">
      <c r="A72" s="71" t="s">
        <v>177</v>
      </c>
      <c r="B72" s="72" t="s">
        <v>178</v>
      </c>
      <c r="C72" s="73">
        <v>2</v>
      </c>
      <c r="D72" s="74">
        <v>12.08</v>
      </c>
      <c r="E72" s="74" t="s">
        <v>179</v>
      </c>
      <c r="F72" s="74"/>
      <c r="G72" s="74">
        <v>24</v>
      </c>
      <c r="H72" s="74" t="s">
        <v>180</v>
      </c>
      <c r="I72" s="74"/>
      <c r="J72" s="74" t="s">
        <v>164</v>
      </c>
      <c r="K72" s="75"/>
      <c r="L72" s="74">
        <v>120</v>
      </c>
      <c r="M72" s="74" t="s">
        <v>181</v>
      </c>
      <c r="N72" s="74"/>
      <c r="O72" s="76">
        <f>0+0</f>
        <v>0</v>
      </c>
      <c r="P72" s="77" t="s">
        <v>166</v>
      </c>
      <c r="Q72" s="76">
        <f>0+0</f>
        <v>0</v>
      </c>
      <c r="R72" s="76">
        <v>24</v>
      </c>
      <c r="S72" s="76">
        <v>120</v>
      </c>
      <c r="T72" s="77"/>
      <c r="U72" s="77"/>
      <c r="V72" s="76"/>
      <c r="W72" s="76"/>
      <c r="X72" s="77">
        <v>120</v>
      </c>
      <c r="Y72" s="77"/>
      <c r="Z72" s="77"/>
      <c r="AA72" s="77"/>
      <c r="AB72" s="77"/>
      <c r="AC72" s="77"/>
      <c r="AD72" s="77"/>
      <c r="AE72" s="78"/>
      <c r="AF72" s="78"/>
      <c r="AG72" s="78"/>
      <c r="AH72" s="78">
        <v>120</v>
      </c>
      <c r="AI72" s="76"/>
      <c r="AJ72" s="76"/>
      <c r="AK72" s="76"/>
      <c r="AL72" s="76">
        <v>24</v>
      </c>
      <c r="AM72" s="76">
        <v>120</v>
      </c>
      <c r="AN72" s="76">
        <v>24</v>
      </c>
      <c r="AO72" s="79" t="s">
        <v>23</v>
      </c>
      <c r="AP72" s="79" t="s">
        <v>23</v>
      </c>
      <c r="AQ72" s="79" t="s">
        <v>23</v>
      </c>
      <c r="AR72" s="79">
        <v>4.98</v>
      </c>
      <c r="AS72" s="36"/>
    </row>
    <row r="73" spans="1:45" ht="96">
      <c r="A73" s="71" t="s">
        <v>182</v>
      </c>
      <c r="B73" s="72" t="s">
        <v>183</v>
      </c>
      <c r="C73" s="73">
        <v>0.12</v>
      </c>
      <c r="D73" s="74">
        <v>4593.32</v>
      </c>
      <c r="E73" s="74" t="s">
        <v>184</v>
      </c>
      <c r="F73" s="74" t="s">
        <v>185</v>
      </c>
      <c r="G73" s="74">
        <v>551</v>
      </c>
      <c r="H73" s="74" t="s">
        <v>186</v>
      </c>
      <c r="I73" s="74" t="s">
        <v>187</v>
      </c>
      <c r="J73" s="74" t="s">
        <v>188</v>
      </c>
      <c r="K73" s="75" t="s">
        <v>189</v>
      </c>
      <c r="L73" s="74">
        <v>2162</v>
      </c>
      <c r="M73" s="74" t="s">
        <v>190</v>
      </c>
      <c r="N73" s="74" t="s">
        <v>191</v>
      </c>
      <c r="O73" s="76">
        <f>19+24</f>
        <v>43</v>
      </c>
      <c r="P73" s="77" t="s">
        <v>57</v>
      </c>
      <c r="Q73" s="76">
        <f>236+296</f>
        <v>532</v>
      </c>
      <c r="R73" s="76">
        <v>551</v>
      </c>
      <c r="S73" s="76">
        <v>2162</v>
      </c>
      <c r="T73" s="77"/>
      <c r="U73" s="77"/>
      <c r="V73" s="76"/>
      <c r="W73" s="76"/>
      <c r="X73" s="77">
        <v>2869</v>
      </c>
      <c r="Y73" s="77"/>
      <c r="Z73" s="77"/>
      <c r="AA73" s="77"/>
      <c r="AB73" s="77"/>
      <c r="AC73" s="77"/>
      <c r="AD73" s="77"/>
      <c r="AE73" s="78">
        <v>236</v>
      </c>
      <c r="AF73" s="78">
        <v>1002</v>
      </c>
      <c r="AG73" s="78">
        <v>296</v>
      </c>
      <c r="AH73" s="78">
        <v>924</v>
      </c>
      <c r="AI73" s="76">
        <v>19</v>
      </c>
      <c r="AJ73" s="76">
        <v>260</v>
      </c>
      <c r="AK73" s="76">
        <v>24</v>
      </c>
      <c r="AL73" s="76">
        <v>272</v>
      </c>
      <c r="AM73" s="76">
        <v>2162</v>
      </c>
      <c r="AN73" s="76">
        <v>551</v>
      </c>
      <c r="AO73" s="79">
        <v>12.4</v>
      </c>
      <c r="AP73" s="79">
        <v>3.853</v>
      </c>
      <c r="AQ73" s="79">
        <v>12.326</v>
      </c>
      <c r="AR73" s="79">
        <v>3.396</v>
      </c>
      <c r="AS73" s="36"/>
    </row>
    <row r="74" spans="1:45" ht="38.25">
      <c r="A74" s="80" t="s">
        <v>23</v>
      </c>
      <c r="B74" s="81" t="s">
        <v>192</v>
      </c>
      <c r="C74" s="82" t="s">
        <v>137</v>
      </c>
      <c r="D74" s="83"/>
      <c r="E74" s="83"/>
      <c r="F74" s="83"/>
      <c r="G74" s="83">
        <v>41</v>
      </c>
      <c r="H74" s="83"/>
      <c r="I74" s="83"/>
      <c r="J74" s="83" t="s">
        <v>137</v>
      </c>
      <c r="K74" s="84"/>
      <c r="L74" s="83">
        <v>430</v>
      </c>
      <c r="M74" s="83"/>
      <c r="N74" s="83"/>
      <c r="O74" s="85"/>
      <c r="P74" s="86"/>
      <c r="Q74" s="85"/>
      <c r="R74" s="85"/>
      <c r="S74" s="85"/>
      <c r="T74" s="86" t="s">
        <v>192</v>
      </c>
      <c r="U74" s="86"/>
      <c r="V74" s="85">
        <v>430</v>
      </c>
      <c r="W74" s="85"/>
      <c r="X74" s="86"/>
      <c r="Y74" s="86">
        <v>41</v>
      </c>
      <c r="Z74" s="86"/>
      <c r="AA74" s="86" t="s">
        <v>137</v>
      </c>
      <c r="AB74" s="86"/>
      <c r="AC74" s="86" t="s">
        <v>60</v>
      </c>
      <c r="AD74" s="86"/>
      <c r="AE74" s="87"/>
      <c r="AF74" s="87"/>
      <c r="AG74" s="87"/>
      <c r="AH74" s="87"/>
      <c r="AI74" s="85"/>
      <c r="AJ74" s="85"/>
      <c r="AK74" s="85"/>
      <c r="AL74" s="85"/>
      <c r="AM74" s="85"/>
      <c r="AN74" s="85"/>
      <c r="AO74" s="88" t="s">
        <v>23</v>
      </c>
      <c r="AP74" s="88" t="s">
        <v>23</v>
      </c>
      <c r="AQ74" s="88" t="s">
        <v>23</v>
      </c>
      <c r="AR74" s="88" t="s">
        <v>23</v>
      </c>
      <c r="AS74" s="36"/>
    </row>
    <row r="75" spans="1:45" ht="25.5">
      <c r="A75" s="80" t="s">
        <v>23</v>
      </c>
      <c r="B75" s="81" t="s">
        <v>193</v>
      </c>
      <c r="C75" s="82" t="s">
        <v>139</v>
      </c>
      <c r="D75" s="83"/>
      <c r="E75" s="83"/>
      <c r="F75" s="83"/>
      <c r="G75" s="83">
        <v>28</v>
      </c>
      <c r="H75" s="83"/>
      <c r="I75" s="83"/>
      <c r="J75" s="83" t="s">
        <v>139</v>
      </c>
      <c r="K75" s="84"/>
      <c r="L75" s="83">
        <v>277</v>
      </c>
      <c r="M75" s="83"/>
      <c r="N75" s="83"/>
      <c r="O75" s="85"/>
      <c r="P75" s="86"/>
      <c r="Q75" s="85"/>
      <c r="R75" s="85"/>
      <c r="S75" s="85"/>
      <c r="T75" s="86"/>
      <c r="U75" s="86" t="s">
        <v>193</v>
      </c>
      <c r="V75" s="85"/>
      <c r="W75" s="85">
        <v>277</v>
      </c>
      <c r="X75" s="86"/>
      <c r="Y75" s="86"/>
      <c r="Z75" s="86">
        <v>28</v>
      </c>
      <c r="AA75" s="86"/>
      <c r="AB75" s="86" t="s">
        <v>139</v>
      </c>
      <c r="AC75" s="86"/>
      <c r="AD75" s="86" t="s">
        <v>60</v>
      </c>
      <c r="AE75" s="87"/>
      <c r="AF75" s="87"/>
      <c r="AG75" s="87"/>
      <c r="AH75" s="87"/>
      <c r="AI75" s="85"/>
      <c r="AJ75" s="85"/>
      <c r="AK75" s="85"/>
      <c r="AL75" s="85"/>
      <c r="AM75" s="85"/>
      <c r="AN75" s="85"/>
      <c r="AO75" s="88" t="s">
        <v>23</v>
      </c>
      <c r="AP75" s="88" t="s">
        <v>23</v>
      </c>
      <c r="AQ75" s="88" t="s">
        <v>23</v>
      </c>
      <c r="AR75" s="88" t="s">
        <v>23</v>
      </c>
      <c r="AS75" s="36"/>
    </row>
    <row r="76" spans="1:45" ht="12.75">
      <c r="A76" s="80" t="s">
        <v>23</v>
      </c>
      <c r="B76" s="81" t="s">
        <v>63</v>
      </c>
      <c r="C76" s="82" t="s">
        <v>23</v>
      </c>
      <c r="D76" s="83"/>
      <c r="E76" s="83"/>
      <c r="F76" s="83"/>
      <c r="G76" s="83">
        <v>620</v>
      </c>
      <c r="H76" s="83"/>
      <c r="I76" s="83"/>
      <c r="J76" s="83"/>
      <c r="K76" s="84"/>
      <c r="L76" s="83">
        <v>2869</v>
      </c>
      <c r="M76" s="83"/>
      <c r="N76" s="83"/>
      <c r="O76" s="85"/>
      <c r="P76" s="86"/>
      <c r="Q76" s="85"/>
      <c r="R76" s="85"/>
      <c r="S76" s="85"/>
      <c r="T76" s="86" t="s">
        <v>63</v>
      </c>
      <c r="U76" s="86"/>
      <c r="V76" s="85">
        <v>2869</v>
      </c>
      <c r="W76" s="85"/>
      <c r="X76" s="86"/>
      <c r="Y76" s="86">
        <v>620</v>
      </c>
      <c r="Z76" s="86"/>
      <c r="AA76" s="86"/>
      <c r="AB76" s="86"/>
      <c r="AC76" s="86"/>
      <c r="AD76" s="86"/>
      <c r="AE76" s="87"/>
      <c r="AF76" s="87"/>
      <c r="AG76" s="87"/>
      <c r="AH76" s="87"/>
      <c r="AI76" s="85"/>
      <c r="AJ76" s="85"/>
      <c r="AK76" s="85"/>
      <c r="AL76" s="85"/>
      <c r="AM76" s="85"/>
      <c r="AN76" s="85"/>
      <c r="AO76" s="88" t="s">
        <v>23</v>
      </c>
      <c r="AP76" s="88" t="s">
        <v>23</v>
      </c>
      <c r="AQ76" s="88" t="s">
        <v>23</v>
      </c>
      <c r="AR76" s="88" t="s">
        <v>23</v>
      </c>
      <c r="AS76" s="36"/>
    </row>
    <row r="77" spans="1:45" ht="108">
      <c r="A77" s="71" t="s">
        <v>194</v>
      </c>
      <c r="B77" s="72" t="s">
        <v>195</v>
      </c>
      <c r="C77" s="73">
        <v>24</v>
      </c>
      <c r="D77" s="74">
        <v>8.91</v>
      </c>
      <c r="E77" s="74" t="s">
        <v>196</v>
      </c>
      <c r="F77" s="74"/>
      <c r="G77" s="74">
        <v>214</v>
      </c>
      <c r="H77" s="74" t="s">
        <v>197</v>
      </c>
      <c r="I77" s="74"/>
      <c r="J77" s="74" t="s">
        <v>164</v>
      </c>
      <c r="K77" s="75"/>
      <c r="L77" s="74">
        <v>1066</v>
      </c>
      <c r="M77" s="74" t="s">
        <v>198</v>
      </c>
      <c r="N77" s="74"/>
      <c r="O77" s="76">
        <f>0+0</f>
        <v>0</v>
      </c>
      <c r="P77" s="77" t="s">
        <v>166</v>
      </c>
      <c r="Q77" s="76">
        <f>0+0</f>
        <v>0</v>
      </c>
      <c r="R77" s="76">
        <v>214</v>
      </c>
      <c r="S77" s="76">
        <v>1066</v>
      </c>
      <c r="T77" s="77"/>
      <c r="U77" s="77"/>
      <c r="V77" s="76"/>
      <c r="W77" s="76"/>
      <c r="X77" s="77">
        <v>1066</v>
      </c>
      <c r="Y77" s="77"/>
      <c r="Z77" s="77"/>
      <c r="AA77" s="77"/>
      <c r="AB77" s="77"/>
      <c r="AC77" s="77"/>
      <c r="AD77" s="77"/>
      <c r="AE77" s="78"/>
      <c r="AF77" s="78"/>
      <c r="AG77" s="78"/>
      <c r="AH77" s="78">
        <v>1066</v>
      </c>
      <c r="AI77" s="76"/>
      <c r="AJ77" s="76"/>
      <c r="AK77" s="76"/>
      <c r="AL77" s="76">
        <v>214</v>
      </c>
      <c r="AM77" s="76">
        <v>1066</v>
      </c>
      <c r="AN77" s="76">
        <v>214</v>
      </c>
      <c r="AO77" s="79" t="s">
        <v>23</v>
      </c>
      <c r="AP77" s="79" t="s">
        <v>23</v>
      </c>
      <c r="AQ77" s="79" t="s">
        <v>23</v>
      </c>
      <c r="AR77" s="79">
        <v>4.98</v>
      </c>
      <c r="AS77" s="36"/>
    </row>
    <row r="78" spans="1:45" ht="108">
      <c r="A78" s="89" t="s">
        <v>199</v>
      </c>
      <c r="B78" s="90" t="s">
        <v>200</v>
      </c>
      <c r="C78" s="91">
        <v>12</v>
      </c>
      <c r="D78" s="92">
        <v>2.17</v>
      </c>
      <c r="E78" s="92" t="s">
        <v>201</v>
      </c>
      <c r="F78" s="92"/>
      <c r="G78" s="92">
        <v>26</v>
      </c>
      <c r="H78" s="92" t="s">
        <v>202</v>
      </c>
      <c r="I78" s="92"/>
      <c r="J78" s="92" t="s">
        <v>164</v>
      </c>
      <c r="K78" s="93"/>
      <c r="L78" s="92">
        <v>129</v>
      </c>
      <c r="M78" s="92" t="s">
        <v>203</v>
      </c>
      <c r="N78" s="92"/>
      <c r="O78" s="94">
        <f>0+0</f>
        <v>0</v>
      </c>
      <c r="P78" s="95" t="s">
        <v>166</v>
      </c>
      <c r="Q78" s="94">
        <f>0+0</f>
        <v>0</v>
      </c>
      <c r="R78" s="94">
        <v>26</v>
      </c>
      <c r="S78" s="94">
        <v>129</v>
      </c>
      <c r="T78" s="95"/>
      <c r="U78" s="95"/>
      <c r="V78" s="94"/>
      <c r="W78" s="94"/>
      <c r="X78" s="95">
        <v>129</v>
      </c>
      <c r="Y78" s="95"/>
      <c r="Z78" s="95"/>
      <c r="AA78" s="95"/>
      <c r="AB78" s="95"/>
      <c r="AC78" s="95"/>
      <c r="AD78" s="95"/>
      <c r="AE78" s="96"/>
      <c r="AF78" s="96"/>
      <c r="AG78" s="96"/>
      <c r="AH78" s="96">
        <v>129</v>
      </c>
      <c r="AI78" s="94"/>
      <c r="AJ78" s="94"/>
      <c r="AK78" s="94"/>
      <c r="AL78" s="94">
        <v>26</v>
      </c>
      <c r="AM78" s="94">
        <v>129</v>
      </c>
      <c r="AN78" s="94">
        <v>26</v>
      </c>
      <c r="AO78" s="97" t="s">
        <v>23</v>
      </c>
      <c r="AP78" s="97" t="s">
        <v>23</v>
      </c>
      <c r="AQ78" s="97" t="s">
        <v>23</v>
      </c>
      <c r="AR78" s="97">
        <v>4.98</v>
      </c>
      <c r="AS78" s="36"/>
    </row>
    <row r="79" spans="1:45" ht="12.75">
      <c r="A79" s="99" t="s">
        <v>204</v>
      </c>
      <c r="B79" s="100"/>
      <c r="C79" s="100"/>
      <c r="D79" s="100"/>
      <c r="E79" s="100"/>
      <c r="F79" s="100"/>
      <c r="G79" s="101" t="s">
        <v>205</v>
      </c>
      <c r="H79" s="101" t="s">
        <v>205</v>
      </c>
      <c r="I79" s="101" t="s">
        <v>205</v>
      </c>
      <c r="J79" s="101"/>
      <c r="K79" s="102"/>
      <c r="L79" s="101">
        <v>25007</v>
      </c>
      <c r="M79" s="101"/>
      <c r="N79" s="101"/>
      <c r="O79" s="103" t="s">
        <v>205</v>
      </c>
      <c r="P79" s="104" t="s">
        <v>205</v>
      </c>
      <c r="Q79" s="103" t="s">
        <v>205</v>
      </c>
      <c r="R79" s="103" t="s">
        <v>205</v>
      </c>
      <c r="S79" s="103" t="s">
        <v>205</v>
      </c>
      <c r="T79" s="104" t="s">
        <v>205</v>
      </c>
      <c r="U79" s="104" t="s">
        <v>205</v>
      </c>
      <c r="V79" s="103" t="s">
        <v>205</v>
      </c>
      <c r="W79" s="103" t="s">
        <v>205</v>
      </c>
      <c r="X79" s="104" t="s">
        <v>205</v>
      </c>
      <c r="Y79" s="104" t="s">
        <v>205</v>
      </c>
      <c r="Z79" s="104" t="s">
        <v>205</v>
      </c>
      <c r="AA79" s="104" t="s">
        <v>205</v>
      </c>
      <c r="AB79" s="104" t="s">
        <v>205</v>
      </c>
      <c r="AC79" s="104" t="s">
        <v>205</v>
      </c>
      <c r="AD79" s="104" t="s">
        <v>205</v>
      </c>
      <c r="AE79" s="105" t="s">
        <v>205</v>
      </c>
      <c r="AF79" s="105" t="s">
        <v>205</v>
      </c>
      <c r="AG79" s="105" t="s">
        <v>205</v>
      </c>
      <c r="AH79" s="105" t="s">
        <v>205</v>
      </c>
      <c r="AI79" s="103" t="s">
        <v>205</v>
      </c>
      <c r="AJ79" s="103" t="s">
        <v>205</v>
      </c>
      <c r="AK79" s="103" t="s">
        <v>205</v>
      </c>
      <c r="AL79" s="103" t="s">
        <v>205</v>
      </c>
      <c r="AM79" s="103"/>
      <c r="AN79" s="103"/>
      <c r="AO79" s="106" t="s">
        <v>205</v>
      </c>
      <c r="AP79" s="106" t="s">
        <v>205</v>
      </c>
      <c r="AQ79" s="106" t="s">
        <v>205</v>
      </c>
      <c r="AR79" s="106" t="s">
        <v>205</v>
      </c>
      <c r="AS79" s="36"/>
    </row>
    <row r="80" spans="1:45" ht="38.25">
      <c r="A80" s="107" t="s">
        <v>206</v>
      </c>
      <c r="B80" s="108"/>
      <c r="C80" s="108"/>
      <c r="D80" s="108"/>
      <c r="E80" s="108"/>
      <c r="F80" s="108"/>
      <c r="G80" s="109" t="s">
        <v>205</v>
      </c>
      <c r="H80" s="109" t="s">
        <v>205</v>
      </c>
      <c r="I80" s="109" t="s">
        <v>205</v>
      </c>
      <c r="J80" s="109"/>
      <c r="K80" s="109"/>
      <c r="L80" s="109">
        <v>4487</v>
      </c>
      <c r="M80" s="109" t="s">
        <v>207</v>
      </c>
      <c r="N80" s="109" t="s">
        <v>208</v>
      </c>
      <c r="O80" s="109" t="s">
        <v>205</v>
      </c>
      <c r="P80" s="109" t="s">
        <v>205</v>
      </c>
      <c r="Q80" s="109" t="s">
        <v>205</v>
      </c>
      <c r="R80" s="109" t="s">
        <v>205</v>
      </c>
      <c r="S80" s="109" t="s">
        <v>205</v>
      </c>
      <c r="T80" s="109" t="s">
        <v>205</v>
      </c>
      <c r="U80" s="109" t="s">
        <v>205</v>
      </c>
      <c r="V80" s="109" t="s">
        <v>205</v>
      </c>
      <c r="W80" s="109" t="s">
        <v>205</v>
      </c>
      <c r="X80" s="109" t="s">
        <v>205</v>
      </c>
      <c r="Y80" s="109" t="s">
        <v>205</v>
      </c>
      <c r="Z80" s="109" t="s">
        <v>205</v>
      </c>
      <c r="AA80" s="109" t="s">
        <v>205</v>
      </c>
      <c r="AB80" s="109" t="s">
        <v>205</v>
      </c>
      <c r="AC80" s="109" t="s">
        <v>205</v>
      </c>
      <c r="AD80" s="109" t="s">
        <v>205</v>
      </c>
      <c r="AE80" s="109" t="s">
        <v>205</v>
      </c>
      <c r="AF80" s="109" t="s">
        <v>205</v>
      </c>
      <c r="AG80" s="109" t="s">
        <v>205</v>
      </c>
      <c r="AH80" s="109" t="s">
        <v>205</v>
      </c>
      <c r="AI80" s="109" t="s">
        <v>205</v>
      </c>
      <c r="AJ80" s="109" t="s">
        <v>205</v>
      </c>
      <c r="AK80" s="109" t="s">
        <v>205</v>
      </c>
      <c r="AL80" s="109" t="s">
        <v>205</v>
      </c>
      <c r="AM80" s="109"/>
      <c r="AN80" s="109"/>
      <c r="AO80" s="109" t="s">
        <v>205</v>
      </c>
      <c r="AP80" s="109" t="s">
        <v>205</v>
      </c>
      <c r="AQ80" s="109" t="s">
        <v>205</v>
      </c>
      <c r="AR80" s="109" t="s">
        <v>205</v>
      </c>
      <c r="AS80" s="36"/>
    </row>
    <row r="81" spans="1:45" ht="38.25">
      <c r="A81" s="107" t="s">
        <v>209</v>
      </c>
      <c r="B81" s="108"/>
      <c r="C81" s="108"/>
      <c r="D81" s="108"/>
      <c r="E81" s="108"/>
      <c r="F81" s="108"/>
      <c r="G81" s="109" t="s">
        <v>205</v>
      </c>
      <c r="H81" s="109" t="s">
        <v>205</v>
      </c>
      <c r="I81" s="109" t="s">
        <v>205</v>
      </c>
      <c r="J81" s="109"/>
      <c r="K81" s="109"/>
      <c r="L81" s="109">
        <v>19399</v>
      </c>
      <c r="M81" s="109" t="s">
        <v>210</v>
      </c>
      <c r="N81" s="109" t="s">
        <v>211</v>
      </c>
      <c r="O81" s="109" t="s">
        <v>205</v>
      </c>
      <c r="P81" s="109" t="s">
        <v>205</v>
      </c>
      <c r="Q81" s="109" t="s">
        <v>205</v>
      </c>
      <c r="R81" s="109" t="s">
        <v>205</v>
      </c>
      <c r="S81" s="109" t="s">
        <v>205</v>
      </c>
      <c r="T81" s="109" t="s">
        <v>205</v>
      </c>
      <c r="U81" s="109" t="s">
        <v>205</v>
      </c>
      <c r="V81" s="109" t="s">
        <v>205</v>
      </c>
      <c r="W81" s="109" t="s">
        <v>205</v>
      </c>
      <c r="X81" s="109" t="s">
        <v>205</v>
      </c>
      <c r="Y81" s="109" t="s">
        <v>205</v>
      </c>
      <c r="Z81" s="109" t="s">
        <v>205</v>
      </c>
      <c r="AA81" s="109" t="s">
        <v>205</v>
      </c>
      <c r="AB81" s="109" t="s">
        <v>205</v>
      </c>
      <c r="AC81" s="109" t="s">
        <v>205</v>
      </c>
      <c r="AD81" s="109" t="s">
        <v>205</v>
      </c>
      <c r="AE81" s="109" t="s">
        <v>205</v>
      </c>
      <c r="AF81" s="109" t="s">
        <v>205</v>
      </c>
      <c r="AG81" s="109" t="s">
        <v>205</v>
      </c>
      <c r="AH81" s="109" t="s">
        <v>205</v>
      </c>
      <c r="AI81" s="109" t="s">
        <v>205</v>
      </c>
      <c r="AJ81" s="109" t="s">
        <v>205</v>
      </c>
      <c r="AK81" s="109" t="s">
        <v>205</v>
      </c>
      <c r="AL81" s="109" t="s">
        <v>205</v>
      </c>
      <c r="AM81" s="109"/>
      <c r="AN81" s="109"/>
      <c r="AO81" s="109" t="s">
        <v>205</v>
      </c>
      <c r="AP81" s="109" t="s">
        <v>205</v>
      </c>
      <c r="AQ81" s="109" t="s">
        <v>205</v>
      </c>
      <c r="AR81" s="109" t="s">
        <v>205</v>
      </c>
      <c r="AS81" s="36"/>
    </row>
    <row r="82" spans="1:45" ht="12.75">
      <c r="A82" s="107" t="s">
        <v>212</v>
      </c>
      <c r="B82" s="108"/>
      <c r="C82" s="108"/>
      <c r="D82" s="108"/>
      <c r="E82" s="108"/>
      <c r="F82" s="108"/>
      <c r="G82" s="109" t="s">
        <v>205</v>
      </c>
      <c r="H82" s="109" t="s">
        <v>205</v>
      </c>
      <c r="I82" s="109" t="s">
        <v>205</v>
      </c>
      <c r="J82" s="109"/>
      <c r="K82" s="109"/>
      <c r="L82" s="109">
        <v>3442</v>
      </c>
      <c r="M82" s="109"/>
      <c r="N82" s="109"/>
      <c r="O82" s="109" t="s">
        <v>205</v>
      </c>
      <c r="P82" s="109" t="s">
        <v>205</v>
      </c>
      <c r="Q82" s="109" t="s">
        <v>205</v>
      </c>
      <c r="R82" s="109" t="s">
        <v>205</v>
      </c>
      <c r="S82" s="109" t="s">
        <v>205</v>
      </c>
      <c r="T82" s="109" t="s">
        <v>205</v>
      </c>
      <c r="U82" s="109" t="s">
        <v>205</v>
      </c>
      <c r="V82" s="109" t="s">
        <v>205</v>
      </c>
      <c r="W82" s="109" t="s">
        <v>205</v>
      </c>
      <c r="X82" s="109" t="s">
        <v>205</v>
      </c>
      <c r="Y82" s="109" t="s">
        <v>205</v>
      </c>
      <c r="Z82" s="109" t="s">
        <v>205</v>
      </c>
      <c r="AA82" s="109" t="s">
        <v>205</v>
      </c>
      <c r="AB82" s="109" t="s">
        <v>205</v>
      </c>
      <c r="AC82" s="109" t="s">
        <v>205</v>
      </c>
      <c r="AD82" s="109" t="s">
        <v>205</v>
      </c>
      <c r="AE82" s="109" t="s">
        <v>205</v>
      </c>
      <c r="AF82" s="109" t="s">
        <v>205</v>
      </c>
      <c r="AG82" s="109" t="s">
        <v>205</v>
      </c>
      <c r="AH82" s="109" t="s">
        <v>205</v>
      </c>
      <c r="AI82" s="109" t="s">
        <v>205</v>
      </c>
      <c r="AJ82" s="109" t="s">
        <v>205</v>
      </c>
      <c r="AK82" s="109" t="s">
        <v>205</v>
      </c>
      <c r="AL82" s="109" t="s">
        <v>205</v>
      </c>
      <c r="AM82" s="109"/>
      <c r="AN82" s="109"/>
      <c r="AO82" s="109" t="s">
        <v>205</v>
      </c>
      <c r="AP82" s="109" t="s">
        <v>205</v>
      </c>
      <c r="AQ82" s="109" t="s">
        <v>205</v>
      </c>
      <c r="AR82" s="109" t="s">
        <v>205</v>
      </c>
      <c r="AS82" s="36"/>
    </row>
    <row r="83" spans="1:45" ht="12.75">
      <c r="A83" s="107" t="s">
        <v>213</v>
      </c>
      <c r="B83" s="108"/>
      <c r="C83" s="108"/>
      <c r="D83" s="108"/>
      <c r="E83" s="108"/>
      <c r="F83" s="108"/>
      <c r="G83" s="109" t="s">
        <v>205</v>
      </c>
      <c r="H83" s="109" t="s">
        <v>205</v>
      </c>
      <c r="I83" s="109" t="s">
        <v>205</v>
      </c>
      <c r="J83" s="109"/>
      <c r="K83" s="109"/>
      <c r="L83" s="109">
        <v>2166</v>
      </c>
      <c r="M83" s="109"/>
      <c r="N83" s="109"/>
      <c r="O83" s="109" t="s">
        <v>205</v>
      </c>
      <c r="P83" s="109" t="s">
        <v>205</v>
      </c>
      <c r="Q83" s="109" t="s">
        <v>205</v>
      </c>
      <c r="R83" s="109" t="s">
        <v>205</v>
      </c>
      <c r="S83" s="109" t="s">
        <v>205</v>
      </c>
      <c r="T83" s="109" t="s">
        <v>205</v>
      </c>
      <c r="U83" s="109" t="s">
        <v>205</v>
      </c>
      <c r="V83" s="109" t="s">
        <v>205</v>
      </c>
      <c r="W83" s="109" t="s">
        <v>205</v>
      </c>
      <c r="X83" s="109" t="s">
        <v>205</v>
      </c>
      <c r="Y83" s="109" t="s">
        <v>205</v>
      </c>
      <c r="Z83" s="109" t="s">
        <v>205</v>
      </c>
      <c r="AA83" s="109" t="s">
        <v>205</v>
      </c>
      <c r="AB83" s="109" t="s">
        <v>205</v>
      </c>
      <c r="AC83" s="109" t="s">
        <v>205</v>
      </c>
      <c r="AD83" s="109" t="s">
        <v>205</v>
      </c>
      <c r="AE83" s="109" t="s">
        <v>205</v>
      </c>
      <c r="AF83" s="109" t="s">
        <v>205</v>
      </c>
      <c r="AG83" s="109" t="s">
        <v>205</v>
      </c>
      <c r="AH83" s="109" t="s">
        <v>205</v>
      </c>
      <c r="AI83" s="109" t="s">
        <v>205</v>
      </c>
      <c r="AJ83" s="109" t="s">
        <v>205</v>
      </c>
      <c r="AK83" s="109" t="s">
        <v>205</v>
      </c>
      <c r="AL83" s="109" t="s">
        <v>205</v>
      </c>
      <c r="AM83" s="109"/>
      <c r="AN83" s="109"/>
      <c r="AO83" s="109" t="s">
        <v>205</v>
      </c>
      <c r="AP83" s="109" t="s">
        <v>205</v>
      </c>
      <c r="AQ83" s="109" t="s">
        <v>205</v>
      </c>
      <c r="AR83" s="109" t="s">
        <v>205</v>
      </c>
      <c r="AS83" s="36"/>
    </row>
    <row r="84" spans="1:45" ht="12.75">
      <c r="A84" s="110" t="s">
        <v>214</v>
      </c>
      <c r="B84" s="98"/>
      <c r="C84" s="98"/>
      <c r="D84" s="98"/>
      <c r="E84" s="98"/>
      <c r="F84" s="98"/>
      <c r="G84" s="111" t="s">
        <v>205</v>
      </c>
      <c r="H84" s="111" t="s">
        <v>205</v>
      </c>
      <c r="I84" s="111" t="s">
        <v>205</v>
      </c>
      <c r="J84" s="111"/>
      <c r="K84" s="111"/>
      <c r="L84" s="111"/>
      <c r="M84" s="111"/>
      <c r="N84" s="111"/>
      <c r="O84" s="111" t="s">
        <v>205</v>
      </c>
      <c r="P84" s="111" t="s">
        <v>205</v>
      </c>
      <c r="Q84" s="111" t="s">
        <v>205</v>
      </c>
      <c r="R84" s="111" t="s">
        <v>205</v>
      </c>
      <c r="S84" s="111" t="s">
        <v>205</v>
      </c>
      <c r="T84" s="111" t="s">
        <v>205</v>
      </c>
      <c r="U84" s="111" t="s">
        <v>205</v>
      </c>
      <c r="V84" s="111" t="s">
        <v>205</v>
      </c>
      <c r="W84" s="111" t="s">
        <v>205</v>
      </c>
      <c r="X84" s="111" t="s">
        <v>205</v>
      </c>
      <c r="Y84" s="111" t="s">
        <v>205</v>
      </c>
      <c r="Z84" s="111" t="s">
        <v>205</v>
      </c>
      <c r="AA84" s="111" t="s">
        <v>205</v>
      </c>
      <c r="AB84" s="111" t="s">
        <v>205</v>
      </c>
      <c r="AC84" s="111" t="s">
        <v>205</v>
      </c>
      <c r="AD84" s="111" t="s">
        <v>205</v>
      </c>
      <c r="AE84" s="111" t="s">
        <v>205</v>
      </c>
      <c r="AF84" s="111" t="s">
        <v>205</v>
      </c>
      <c r="AG84" s="111" t="s">
        <v>205</v>
      </c>
      <c r="AH84" s="111" t="s">
        <v>205</v>
      </c>
      <c r="AI84" s="111" t="s">
        <v>205</v>
      </c>
      <c r="AJ84" s="111" t="s">
        <v>205</v>
      </c>
      <c r="AK84" s="111" t="s">
        <v>205</v>
      </c>
      <c r="AL84" s="111" t="s">
        <v>205</v>
      </c>
      <c r="AM84" s="111"/>
      <c r="AN84" s="111"/>
      <c r="AO84" s="111" t="s">
        <v>205</v>
      </c>
      <c r="AP84" s="111" t="s">
        <v>205</v>
      </c>
      <c r="AQ84" s="111" t="s">
        <v>205</v>
      </c>
      <c r="AR84" s="111" t="s">
        <v>205</v>
      </c>
      <c r="AS84" s="36"/>
    </row>
    <row r="85" spans="1:45" ht="12.75">
      <c r="A85" s="107" t="s">
        <v>215</v>
      </c>
      <c r="B85" s="108"/>
      <c r="C85" s="108"/>
      <c r="D85" s="108"/>
      <c r="E85" s="108"/>
      <c r="F85" s="108"/>
      <c r="G85" s="109" t="s">
        <v>205</v>
      </c>
      <c r="H85" s="109" t="s">
        <v>205</v>
      </c>
      <c r="I85" s="109" t="s">
        <v>205</v>
      </c>
      <c r="J85" s="109"/>
      <c r="K85" s="109"/>
      <c r="L85" s="109">
        <v>16412</v>
      </c>
      <c r="M85" s="109"/>
      <c r="N85" s="109"/>
      <c r="O85" s="109" t="s">
        <v>205</v>
      </c>
      <c r="P85" s="109" t="s">
        <v>205</v>
      </c>
      <c r="Q85" s="109" t="s">
        <v>205</v>
      </c>
      <c r="R85" s="109" t="s">
        <v>205</v>
      </c>
      <c r="S85" s="109" t="s">
        <v>205</v>
      </c>
      <c r="T85" s="109" t="s">
        <v>205</v>
      </c>
      <c r="U85" s="109" t="s">
        <v>205</v>
      </c>
      <c r="V85" s="109" t="s">
        <v>205</v>
      </c>
      <c r="W85" s="109" t="s">
        <v>205</v>
      </c>
      <c r="X85" s="109" t="s">
        <v>205</v>
      </c>
      <c r="Y85" s="109" t="s">
        <v>205</v>
      </c>
      <c r="Z85" s="109" t="s">
        <v>205</v>
      </c>
      <c r="AA85" s="109" t="s">
        <v>205</v>
      </c>
      <c r="AB85" s="109" t="s">
        <v>205</v>
      </c>
      <c r="AC85" s="109" t="s">
        <v>205</v>
      </c>
      <c r="AD85" s="109" t="s">
        <v>205</v>
      </c>
      <c r="AE85" s="109" t="s">
        <v>205</v>
      </c>
      <c r="AF85" s="109" t="s">
        <v>205</v>
      </c>
      <c r="AG85" s="109" t="s">
        <v>205</v>
      </c>
      <c r="AH85" s="109" t="s">
        <v>205</v>
      </c>
      <c r="AI85" s="109" t="s">
        <v>205</v>
      </c>
      <c r="AJ85" s="109" t="s">
        <v>205</v>
      </c>
      <c r="AK85" s="109" t="s">
        <v>205</v>
      </c>
      <c r="AL85" s="109" t="s">
        <v>205</v>
      </c>
      <c r="AM85" s="109"/>
      <c r="AN85" s="109"/>
      <c r="AO85" s="109" t="s">
        <v>205</v>
      </c>
      <c r="AP85" s="109" t="s">
        <v>205</v>
      </c>
      <c r="AQ85" s="109" t="s">
        <v>205</v>
      </c>
      <c r="AR85" s="109" t="s">
        <v>205</v>
      </c>
      <c r="AS85" s="36"/>
    </row>
    <row r="86" spans="1:45" ht="12.75">
      <c r="A86" s="107" t="s">
        <v>216</v>
      </c>
      <c r="B86" s="108"/>
      <c r="C86" s="108"/>
      <c r="D86" s="108"/>
      <c r="E86" s="108"/>
      <c r="F86" s="108"/>
      <c r="G86" s="109" t="s">
        <v>205</v>
      </c>
      <c r="H86" s="109" t="s">
        <v>205</v>
      </c>
      <c r="I86" s="109" t="s">
        <v>205</v>
      </c>
      <c r="J86" s="109"/>
      <c r="K86" s="109"/>
      <c r="L86" s="109">
        <v>8595</v>
      </c>
      <c r="M86" s="109"/>
      <c r="N86" s="109"/>
      <c r="O86" s="109" t="s">
        <v>205</v>
      </c>
      <c r="P86" s="109" t="s">
        <v>205</v>
      </c>
      <c r="Q86" s="109" t="s">
        <v>205</v>
      </c>
      <c r="R86" s="109" t="s">
        <v>205</v>
      </c>
      <c r="S86" s="109" t="s">
        <v>205</v>
      </c>
      <c r="T86" s="109" t="s">
        <v>205</v>
      </c>
      <c r="U86" s="109" t="s">
        <v>205</v>
      </c>
      <c r="V86" s="109" t="s">
        <v>205</v>
      </c>
      <c r="W86" s="109" t="s">
        <v>205</v>
      </c>
      <c r="X86" s="109" t="s">
        <v>205</v>
      </c>
      <c r="Y86" s="109" t="s">
        <v>205</v>
      </c>
      <c r="Z86" s="109" t="s">
        <v>205</v>
      </c>
      <c r="AA86" s="109" t="s">
        <v>205</v>
      </c>
      <c r="AB86" s="109" t="s">
        <v>205</v>
      </c>
      <c r="AC86" s="109" t="s">
        <v>205</v>
      </c>
      <c r="AD86" s="109" t="s">
        <v>205</v>
      </c>
      <c r="AE86" s="109" t="s">
        <v>205</v>
      </c>
      <c r="AF86" s="109" t="s">
        <v>205</v>
      </c>
      <c r="AG86" s="109" t="s">
        <v>205</v>
      </c>
      <c r="AH86" s="109" t="s">
        <v>205</v>
      </c>
      <c r="AI86" s="109" t="s">
        <v>205</v>
      </c>
      <c r="AJ86" s="109" t="s">
        <v>205</v>
      </c>
      <c r="AK86" s="109" t="s">
        <v>205</v>
      </c>
      <c r="AL86" s="109" t="s">
        <v>205</v>
      </c>
      <c r="AM86" s="109"/>
      <c r="AN86" s="109"/>
      <c r="AO86" s="109" t="s">
        <v>205</v>
      </c>
      <c r="AP86" s="109" t="s">
        <v>205</v>
      </c>
      <c r="AQ86" s="109" t="s">
        <v>205</v>
      </c>
      <c r="AR86" s="109" t="s">
        <v>205</v>
      </c>
      <c r="AS86" s="36"/>
    </row>
    <row r="87" spans="1:45" ht="12.75">
      <c r="A87" s="107" t="s">
        <v>217</v>
      </c>
      <c r="B87" s="108"/>
      <c r="C87" s="108"/>
      <c r="D87" s="108"/>
      <c r="E87" s="108"/>
      <c r="F87" s="108"/>
      <c r="G87" s="109" t="s">
        <v>205</v>
      </c>
      <c r="H87" s="109" t="s">
        <v>205</v>
      </c>
      <c r="I87" s="109" t="s">
        <v>205</v>
      </c>
      <c r="J87" s="109"/>
      <c r="K87" s="109"/>
      <c r="L87" s="109">
        <v>25007</v>
      </c>
      <c r="M87" s="109"/>
      <c r="N87" s="109"/>
      <c r="O87" s="109" t="s">
        <v>205</v>
      </c>
      <c r="P87" s="109" t="s">
        <v>205</v>
      </c>
      <c r="Q87" s="109" t="s">
        <v>205</v>
      </c>
      <c r="R87" s="109" t="s">
        <v>205</v>
      </c>
      <c r="S87" s="109" t="s">
        <v>205</v>
      </c>
      <c r="T87" s="109" t="s">
        <v>205</v>
      </c>
      <c r="U87" s="109" t="s">
        <v>205</v>
      </c>
      <c r="V87" s="109" t="s">
        <v>205</v>
      </c>
      <c r="W87" s="109" t="s">
        <v>205</v>
      </c>
      <c r="X87" s="109" t="s">
        <v>205</v>
      </c>
      <c r="Y87" s="109" t="s">
        <v>205</v>
      </c>
      <c r="Z87" s="109" t="s">
        <v>205</v>
      </c>
      <c r="AA87" s="109" t="s">
        <v>205</v>
      </c>
      <c r="AB87" s="109" t="s">
        <v>205</v>
      </c>
      <c r="AC87" s="109" t="s">
        <v>205</v>
      </c>
      <c r="AD87" s="109" t="s">
        <v>205</v>
      </c>
      <c r="AE87" s="109" t="s">
        <v>205</v>
      </c>
      <c r="AF87" s="109" t="s">
        <v>205</v>
      </c>
      <c r="AG87" s="109" t="s">
        <v>205</v>
      </c>
      <c r="AH87" s="109" t="s">
        <v>205</v>
      </c>
      <c r="AI87" s="109" t="s">
        <v>205</v>
      </c>
      <c r="AJ87" s="109" t="s">
        <v>205</v>
      </c>
      <c r="AK87" s="109" t="s">
        <v>205</v>
      </c>
      <c r="AL87" s="109" t="s">
        <v>205</v>
      </c>
      <c r="AM87" s="109"/>
      <c r="AN87" s="109"/>
      <c r="AO87" s="109" t="s">
        <v>205</v>
      </c>
      <c r="AP87" s="109" t="s">
        <v>205</v>
      </c>
      <c r="AQ87" s="109" t="s">
        <v>205</v>
      </c>
      <c r="AR87" s="109" t="s">
        <v>205</v>
      </c>
      <c r="AS87" s="36"/>
    </row>
    <row r="88" spans="1:45" ht="12.75">
      <c r="A88" s="107" t="s">
        <v>218</v>
      </c>
      <c r="B88" s="108"/>
      <c r="C88" s="108"/>
      <c r="D88" s="108"/>
      <c r="E88" s="108"/>
      <c r="F88" s="108"/>
      <c r="G88" s="109" t="s">
        <v>205</v>
      </c>
      <c r="H88" s="109" t="s">
        <v>205</v>
      </c>
      <c r="I88" s="109" t="s">
        <v>205</v>
      </c>
      <c r="J88" s="109"/>
      <c r="K88" s="109"/>
      <c r="L88" s="109"/>
      <c r="M88" s="109"/>
      <c r="N88" s="109"/>
      <c r="O88" s="109" t="s">
        <v>205</v>
      </c>
      <c r="P88" s="109" t="s">
        <v>205</v>
      </c>
      <c r="Q88" s="109" t="s">
        <v>205</v>
      </c>
      <c r="R88" s="109" t="s">
        <v>205</v>
      </c>
      <c r="S88" s="109" t="s">
        <v>205</v>
      </c>
      <c r="T88" s="109" t="s">
        <v>205</v>
      </c>
      <c r="U88" s="109" t="s">
        <v>205</v>
      </c>
      <c r="V88" s="109" t="s">
        <v>205</v>
      </c>
      <c r="W88" s="109" t="s">
        <v>205</v>
      </c>
      <c r="X88" s="109" t="s">
        <v>205</v>
      </c>
      <c r="Y88" s="109" t="s">
        <v>205</v>
      </c>
      <c r="Z88" s="109" t="s">
        <v>205</v>
      </c>
      <c r="AA88" s="109" t="s">
        <v>205</v>
      </c>
      <c r="AB88" s="109" t="s">
        <v>205</v>
      </c>
      <c r="AC88" s="109" t="s">
        <v>205</v>
      </c>
      <c r="AD88" s="109" t="s">
        <v>205</v>
      </c>
      <c r="AE88" s="109" t="s">
        <v>205</v>
      </c>
      <c r="AF88" s="109" t="s">
        <v>205</v>
      </c>
      <c r="AG88" s="109" t="s">
        <v>205</v>
      </c>
      <c r="AH88" s="109" t="s">
        <v>205</v>
      </c>
      <c r="AI88" s="109" t="s">
        <v>205</v>
      </c>
      <c r="AJ88" s="109" t="s">
        <v>205</v>
      </c>
      <c r="AK88" s="109" t="s">
        <v>205</v>
      </c>
      <c r="AL88" s="109" t="s">
        <v>205</v>
      </c>
      <c r="AM88" s="109"/>
      <c r="AN88" s="109"/>
      <c r="AO88" s="109" t="s">
        <v>205</v>
      </c>
      <c r="AP88" s="109" t="s">
        <v>205</v>
      </c>
      <c r="AQ88" s="109" t="s">
        <v>205</v>
      </c>
      <c r="AR88" s="109" t="s">
        <v>205</v>
      </c>
      <c r="AS88" s="36"/>
    </row>
    <row r="89" spans="1:45" ht="12.75">
      <c r="A89" s="107" t="s">
        <v>219</v>
      </c>
      <c r="B89" s="108"/>
      <c r="C89" s="108"/>
      <c r="D89" s="108"/>
      <c r="E89" s="108"/>
      <c r="F89" s="108"/>
      <c r="G89" s="109" t="s">
        <v>205</v>
      </c>
      <c r="H89" s="109" t="s">
        <v>205</v>
      </c>
      <c r="I89" s="109" t="s">
        <v>205</v>
      </c>
      <c r="J89" s="109"/>
      <c r="K89" s="109"/>
      <c r="L89" s="109">
        <v>13144</v>
      </c>
      <c r="M89" s="109"/>
      <c r="N89" s="109"/>
      <c r="O89" s="109" t="s">
        <v>205</v>
      </c>
      <c r="P89" s="109" t="s">
        <v>205</v>
      </c>
      <c r="Q89" s="109" t="s">
        <v>205</v>
      </c>
      <c r="R89" s="109" t="s">
        <v>205</v>
      </c>
      <c r="S89" s="109" t="s">
        <v>205</v>
      </c>
      <c r="T89" s="109" t="s">
        <v>205</v>
      </c>
      <c r="U89" s="109" t="s">
        <v>205</v>
      </c>
      <c r="V89" s="109" t="s">
        <v>205</v>
      </c>
      <c r="W89" s="109" t="s">
        <v>205</v>
      </c>
      <c r="X89" s="109" t="s">
        <v>205</v>
      </c>
      <c r="Y89" s="109" t="s">
        <v>205</v>
      </c>
      <c r="Z89" s="109" t="s">
        <v>205</v>
      </c>
      <c r="AA89" s="109" t="s">
        <v>205</v>
      </c>
      <c r="AB89" s="109" t="s">
        <v>205</v>
      </c>
      <c r="AC89" s="109" t="s">
        <v>205</v>
      </c>
      <c r="AD89" s="109" t="s">
        <v>205</v>
      </c>
      <c r="AE89" s="109" t="s">
        <v>205</v>
      </c>
      <c r="AF89" s="109" t="s">
        <v>205</v>
      </c>
      <c r="AG89" s="109" t="s">
        <v>205</v>
      </c>
      <c r="AH89" s="109" t="s">
        <v>205</v>
      </c>
      <c r="AI89" s="109" t="s">
        <v>205</v>
      </c>
      <c r="AJ89" s="109" t="s">
        <v>205</v>
      </c>
      <c r="AK89" s="109" t="s">
        <v>205</v>
      </c>
      <c r="AL89" s="109" t="s">
        <v>205</v>
      </c>
      <c r="AM89" s="109"/>
      <c r="AN89" s="109"/>
      <c r="AO89" s="109" t="s">
        <v>205</v>
      </c>
      <c r="AP89" s="109" t="s">
        <v>205</v>
      </c>
      <c r="AQ89" s="109" t="s">
        <v>205</v>
      </c>
      <c r="AR89" s="109" t="s">
        <v>205</v>
      </c>
      <c r="AS89" s="36"/>
    </row>
    <row r="90" spans="1:45" ht="12.75">
      <c r="A90" s="107" t="s">
        <v>220</v>
      </c>
      <c r="B90" s="108"/>
      <c r="C90" s="108"/>
      <c r="D90" s="108"/>
      <c r="E90" s="108"/>
      <c r="F90" s="108"/>
      <c r="G90" s="109" t="s">
        <v>205</v>
      </c>
      <c r="H90" s="109" t="s">
        <v>205</v>
      </c>
      <c r="I90" s="109" t="s">
        <v>205</v>
      </c>
      <c r="J90" s="109"/>
      <c r="K90" s="109"/>
      <c r="L90" s="109">
        <v>2869</v>
      </c>
      <c r="M90" s="109"/>
      <c r="N90" s="109"/>
      <c r="O90" s="109" t="s">
        <v>205</v>
      </c>
      <c r="P90" s="109" t="s">
        <v>205</v>
      </c>
      <c r="Q90" s="109" t="s">
        <v>205</v>
      </c>
      <c r="R90" s="109" t="s">
        <v>205</v>
      </c>
      <c r="S90" s="109" t="s">
        <v>205</v>
      </c>
      <c r="T90" s="109" t="s">
        <v>205</v>
      </c>
      <c r="U90" s="109" t="s">
        <v>205</v>
      </c>
      <c r="V90" s="109" t="s">
        <v>205</v>
      </c>
      <c r="W90" s="109" t="s">
        <v>205</v>
      </c>
      <c r="X90" s="109" t="s">
        <v>205</v>
      </c>
      <c r="Y90" s="109" t="s">
        <v>205</v>
      </c>
      <c r="Z90" s="109" t="s">
        <v>205</v>
      </c>
      <c r="AA90" s="109" t="s">
        <v>205</v>
      </c>
      <c r="AB90" s="109" t="s">
        <v>205</v>
      </c>
      <c r="AC90" s="109" t="s">
        <v>205</v>
      </c>
      <c r="AD90" s="109" t="s">
        <v>205</v>
      </c>
      <c r="AE90" s="109" t="s">
        <v>205</v>
      </c>
      <c r="AF90" s="109" t="s">
        <v>205</v>
      </c>
      <c r="AG90" s="109" t="s">
        <v>205</v>
      </c>
      <c r="AH90" s="109" t="s">
        <v>205</v>
      </c>
      <c r="AI90" s="109" t="s">
        <v>205</v>
      </c>
      <c r="AJ90" s="109" t="s">
        <v>205</v>
      </c>
      <c r="AK90" s="109" t="s">
        <v>205</v>
      </c>
      <c r="AL90" s="109" t="s">
        <v>205</v>
      </c>
      <c r="AM90" s="109"/>
      <c r="AN90" s="109"/>
      <c r="AO90" s="109" t="s">
        <v>205</v>
      </c>
      <c r="AP90" s="109" t="s">
        <v>205</v>
      </c>
      <c r="AQ90" s="109" t="s">
        <v>205</v>
      </c>
      <c r="AR90" s="109" t="s">
        <v>205</v>
      </c>
      <c r="AS90" s="36"/>
    </row>
    <row r="91" spans="1:45" ht="12.75">
      <c r="A91" s="107" t="s">
        <v>221</v>
      </c>
      <c r="B91" s="108"/>
      <c r="C91" s="108"/>
      <c r="D91" s="108"/>
      <c r="E91" s="108"/>
      <c r="F91" s="108"/>
      <c r="G91" s="109" t="s">
        <v>205</v>
      </c>
      <c r="H91" s="109" t="s">
        <v>205</v>
      </c>
      <c r="I91" s="109" t="s">
        <v>205</v>
      </c>
      <c r="J91" s="109"/>
      <c r="K91" s="109"/>
      <c r="L91" s="109">
        <v>4115</v>
      </c>
      <c r="M91" s="109"/>
      <c r="N91" s="109"/>
      <c r="O91" s="109" t="s">
        <v>205</v>
      </c>
      <c r="P91" s="109" t="s">
        <v>205</v>
      </c>
      <c r="Q91" s="109" t="s">
        <v>205</v>
      </c>
      <c r="R91" s="109" t="s">
        <v>205</v>
      </c>
      <c r="S91" s="109" t="s">
        <v>205</v>
      </c>
      <c r="T91" s="109" t="s">
        <v>205</v>
      </c>
      <c r="U91" s="109" t="s">
        <v>205</v>
      </c>
      <c r="V91" s="109" t="s">
        <v>205</v>
      </c>
      <c r="W91" s="109" t="s">
        <v>205</v>
      </c>
      <c r="X91" s="109" t="s">
        <v>205</v>
      </c>
      <c r="Y91" s="109" t="s">
        <v>205</v>
      </c>
      <c r="Z91" s="109" t="s">
        <v>205</v>
      </c>
      <c r="AA91" s="109" t="s">
        <v>205</v>
      </c>
      <c r="AB91" s="109" t="s">
        <v>205</v>
      </c>
      <c r="AC91" s="109" t="s">
        <v>205</v>
      </c>
      <c r="AD91" s="109" t="s">
        <v>205</v>
      </c>
      <c r="AE91" s="109" t="s">
        <v>205</v>
      </c>
      <c r="AF91" s="109" t="s">
        <v>205</v>
      </c>
      <c r="AG91" s="109" t="s">
        <v>205</v>
      </c>
      <c r="AH91" s="109" t="s">
        <v>205</v>
      </c>
      <c r="AI91" s="109" t="s">
        <v>205</v>
      </c>
      <c r="AJ91" s="109" t="s">
        <v>205</v>
      </c>
      <c r="AK91" s="109" t="s">
        <v>205</v>
      </c>
      <c r="AL91" s="109" t="s">
        <v>205</v>
      </c>
      <c r="AM91" s="109"/>
      <c r="AN91" s="109"/>
      <c r="AO91" s="109" t="s">
        <v>205</v>
      </c>
      <c r="AP91" s="109" t="s">
        <v>205</v>
      </c>
      <c r="AQ91" s="109" t="s">
        <v>205</v>
      </c>
      <c r="AR91" s="109" t="s">
        <v>205</v>
      </c>
      <c r="AS91" s="36"/>
    </row>
    <row r="92" spans="1:45" ht="12.75">
      <c r="A92" s="107" t="s">
        <v>222</v>
      </c>
      <c r="B92" s="108"/>
      <c r="C92" s="108"/>
      <c r="D92" s="108"/>
      <c r="E92" s="108"/>
      <c r="F92" s="108"/>
      <c r="G92" s="109" t="s">
        <v>205</v>
      </c>
      <c r="H92" s="109" t="s">
        <v>205</v>
      </c>
      <c r="I92" s="109" t="s">
        <v>205</v>
      </c>
      <c r="J92" s="109"/>
      <c r="K92" s="109"/>
      <c r="L92" s="109">
        <v>3442</v>
      </c>
      <c r="M92" s="109"/>
      <c r="N92" s="109"/>
      <c r="O92" s="109" t="s">
        <v>205</v>
      </c>
      <c r="P92" s="109" t="s">
        <v>205</v>
      </c>
      <c r="Q92" s="109" t="s">
        <v>205</v>
      </c>
      <c r="R92" s="109" t="s">
        <v>205</v>
      </c>
      <c r="S92" s="109" t="s">
        <v>205</v>
      </c>
      <c r="T92" s="109" t="s">
        <v>205</v>
      </c>
      <c r="U92" s="109" t="s">
        <v>205</v>
      </c>
      <c r="V92" s="109" t="s">
        <v>205</v>
      </c>
      <c r="W92" s="109" t="s">
        <v>205</v>
      </c>
      <c r="X92" s="109" t="s">
        <v>205</v>
      </c>
      <c r="Y92" s="109" t="s">
        <v>205</v>
      </c>
      <c r="Z92" s="109" t="s">
        <v>205</v>
      </c>
      <c r="AA92" s="109" t="s">
        <v>205</v>
      </c>
      <c r="AB92" s="109" t="s">
        <v>205</v>
      </c>
      <c r="AC92" s="109" t="s">
        <v>205</v>
      </c>
      <c r="AD92" s="109" t="s">
        <v>205</v>
      </c>
      <c r="AE92" s="109" t="s">
        <v>205</v>
      </c>
      <c r="AF92" s="109" t="s">
        <v>205</v>
      </c>
      <c r="AG92" s="109" t="s">
        <v>205</v>
      </c>
      <c r="AH92" s="109" t="s">
        <v>205</v>
      </c>
      <c r="AI92" s="109" t="s">
        <v>205</v>
      </c>
      <c r="AJ92" s="109" t="s">
        <v>205</v>
      </c>
      <c r="AK92" s="109" t="s">
        <v>205</v>
      </c>
      <c r="AL92" s="109" t="s">
        <v>205</v>
      </c>
      <c r="AM92" s="109"/>
      <c r="AN92" s="109"/>
      <c r="AO92" s="109" t="s">
        <v>205</v>
      </c>
      <c r="AP92" s="109" t="s">
        <v>205</v>
      </c>
      <c r="AQ92" s="109" t="s">
        <v>205</v>
      </c>
      <c r="AR92" s="109" t="s">
        <v>205</v>
      </c>
      <c r="AS92" s="36"/>
    </row>
    <row r="93" spans="1:45" ht="12.75">
      <c r="A93" s="107" t="s">
        <v>223</v>
      </c>
      <c r="B93" s="108"/>
      <c r="C93" s="108"/>
      <c r="D93" s="108"/>
      <c r="E93" s="108"/>
      <c r="F93" s="108"/>
      <c r="G93" s="109" t="s">
        <v>205</v>
      </c>
      <c r="H93" s="109" t="s">
        <v>205</v>
      </c>
      <c r="I93" s="109" t="s">
        <v>205</v>
      </c>
      <c r="J93" s="109"/>
      <c r="K93" s="109"/>
      <c r="L93" s="109">
        <v>2166</v>
      </c>
      <c r="M93" s="109"/>
      <c r="N93" s="109"/>
      <c r="O93" s="109" t="s">
        <v>205</v>
      </c>
      <c r="P93" s="109" t="s">
        <v>205</v>
      </c>
      <c r="Q93" s="109" t="s">
        <v>205</v>
      </c>
      <c r="R93" s="109" t="s">
        <v>205</v>
      </c>
      <c r="S93" s="109" t="s">
        <v>205</v>
      </c>
      <c r="T93" s="109" t="s">
        <v>205</v>
      </c>
      <c r="U93" s="109" t="s">
        <v>205</v>
      </c>
      <c r="V93" s="109" t="s">
        <v>205</v>
      </c>
      <c r="W93" s="109" t="s">
        <v>205</v>
      </c>
      <c r="X93" s="109" t="s">
        <v>205</v>
      </c>
      <c r="Y93" s="109" t="s">
        <v>205</v>
      </c>
      <c r="Z93" s="109" t="s">
        <v>205</v>
      </c>
      <c r="AA93" s="109" t="s">
        <v>205</v>
      </c>
      <c r="AB93" s="109" t="s">
        <v>205</v>
      </c>
      <c r="AC93" s="109" t="s">
        <v>205</v>
      </c>
      <c r="AD93" s="109" t="s">
        <v>205</v>
      </c>
      <c r="AE93" s="109" t="s">
        <v>205</v>
      </c>
      <c r="AF93" s="109" t="s">
        <v>205</v>
      </c>
      <c r="AG93" s="109" t="s">
        <v>205</v>
      </c>
      <c r="AH93" s="109" t="s">
        <v>205</v>
      </c>
      <c r="AI93" s="109" t="s">
        <v>205</v>
      </c>
      <c r="AJ93" s="109" t="s">
        <v>205</v>
      </c>
      <c r="AK93" s="109" t="s">
        <v>205</v>
      </c>
      <c r="AL93" s="109" t="s">
        <v>205</v>
      </c>
      <c r="AM93" s="109"/>
      <c r="AN93" s="109"/>
      <c r="AO93" s="109" t="s">
        <v>205</v>
      </c>
      <c r="AP93" s="109" t="s">
        <v>205</v>
      </c>
      <c r="AQ93" s="109" t="s">
        <v>205</v>
      </c>
      <c r="AR93" s="109" t="s">
        <v>205</v>
      </c>
      <c r="AS93" s="36"/>
    </row>
    <row r="94" spans="1:45" ht="12.75">
      <c r="A94" s="107" t="s">
        <v>233</v>
      </c>
      <c r="B94" s="108"/>
      <c r="C94" s="108"/>
      <c r="D94" s="108"/>
      <c r="E94" s="108"/>
      <c r="F94" s="108"/>
      <c r="G94" s="109" t="s">
        <v>205</v>
      </c>
      <c r="H94" s="109" t="s">
        <v>205</v>
      </c>
      <c r="I94" s="109" t="s">
        <v>205</v>
      </c>
      <c r="J94" s="109"/>
      <c r="K94" s="109"/>
      <c r="L94" s="109">
        <v>500</v>
      </c>
      <c r="M94" s="109"/>
      <c r="N94" s="109"/>
      <c r="O94" s="109" t="s">
        <v>205</v>
      </c>
      <c r="P94" s="109" t="s">
        <v>205</v>
      </c>
      <c r="Q94" s="109" t="s">
        <v>205</v>
      </c>
      <c r="R94" s="109" t="s">
        <v>205</v>
      </c>
      <c r="S94" s="109" t="s">
        <v>205</v>
      </c>
      <c r="T94" s="109" t="s">
        <v>205</v>
      </c>
      <c r="U94" s="109" t="s">
        <v>205</v>
      </c>
      <c r="V94" s="109" t="s">
        <v>205</v>
      </c>
      <c r="W94" s="109" t="s">
        <v>205</v>
      </c>
      <c r="X94" s="109" t="s">
        <v>205</v>
      </c>
      <c r="Y94" s="109" t="s">
        <v>205</v>
      </c>
      <c r="Z94" s="109" t="s">
        <v>205</v>
      </c>
      <c r="AA94" s="109" t="s">
        <v>205</v>
      </c>
      <c r="AB94" s="109" t="s">
        <v>205</v>
      </c>
      <c r="AC94" s="109" t="s">
        <v>205</v>
      </c>
      <c r="AD94" s="109" t="s">
        <v>205</v>
      </c>
      <c r="AE94" s="109" t="s">
        <v>205</v>
      </c>
      <c r="AF94" s="109" t="s">
        <v>205</v>
      </c>
      <c r="AG94" s="109" t="s">
        <v>205</v>
      </c>
      <c r="AH94" s="109" t="s">
        <v>205</v>
      </c>
      <c r="AI94" s="109" t="s">
        <v>205</v>
      </c>
      <c r="AJ94" s="109" t="s">
        <v>205</v>
      </c>
      <c r="AK94" s="109" t="s">
        <v>205</v>
      </c>
      <c r="AL94" s="109" t="s">
        <v>205</v>
      </c>
      <c r="AM94" s="109"/>
      <c r="AN94" s="109"/>
      <c r="AO94" s="109" t="s">
        <v>205</v>
      </c>
      <c r="AP94" s="109" t="s">
        <v>205</v>
      </c>
      <c r="AQ94" s="109" t="s">
        <v>205</v>
      </c>
      <c r="AR94" s="109" t="s">
        <v>205</v>
      </c>
      <c r="AS94" s="36"/>
    </row>
    <row r="95" spans="1:45" ht="12.75">
      <c r="A95" s="110" t="s">
        <v>217</v>
      </c>
      <c r="B95" s="98"/>
      <c r="C95" s="98"/>
      <c r="D95" s="98"/>
      <c r="E95" s="98"/>
      <c r="F95" s="98"/>
      <c r="G95" s="111" t="s">
        <v>205</v>
      </c>
      <c r="H95" s="111" t="s">
        <v>205</v>
      </c>
      <c r="I95" s="111" t="s">
        <v>205</v>
      </c>
      <c r="J95" s="111"/>
      <c r="K95" s="111"/>
      <c r="L95" s="111">
        <v>25507</v>
      </c>
      <c r="M95" s="111"/>
      <c r="N95" s="111"/>
      <c r="O95" s="111" t="s">
        <v>205</v>
      </c>
      <c r="P95" s="111" t="s">
        <v>205</v>
      </c>
      <c r="Q95" s="111" t="s">
        <v>205</v>
      </c>
      <c r="R95" s="111" t="s">
        <v>205</v>
      </c>
      <c r="S95" s="111" t="s">
        <v>205</v>
      </c>
      <c r="T95" s="111" t="s">
        <v>205</v>
      </c>
      <c r="U95" s="111" t="s">
        <v>205</v>
      </c>
      <c r="V95" s="111" t="s">
        <v>205</v>
      </c>
      <c r="W95" s="111" t="s">
        <v>205</v>
      </c>
      <c r="X95" s="111" t="s">
        <v>205</v>
      </c>
      <c r="Y95" s="111" t="s">
        <v>205</v>
      </c>
      <c r="Z95" s="111" t="s">
        <v>205</v>
      </c>
      <c r="AA95" s="111" t="s">
        <v>205</v>
      </c>
      <c r="AB95" s="111" t="s">
        <v>205</v>
      </c>
      <c r="AC95" s="111" t="s">
        <v>205</v>
      </c>
      <c r="AD95" s="111" t="s">
        <v>205</v>
      </c>
      <c r="AE95" s="111" t="s">
        <v>205</v>
      </c>
      <c r="AF95" s="111" t="s">
        <v>205</v>
      </c>
      <c r="AG95" s="111" t="s">
        <v>205</v>
      </c>
      <c r="AH95" s="111" t="s">
        <v>205</v>
      </c>
      <c r="AI95" s="111" t="s">
        <v>205</v>
      </c>
      <c r="AJ95" s="111" t="s">
        <v>205</v>
      </c>
      <c r="AK95" s="111" t="s">
        <v>205</v>
      </c>
      <c r="AL95" s="111" t="s">
        <v>205</v>
      </c>
      <c r="AM95" s="111"/>
      <c r="AN95" s="111"/>
      <c r="AO95" s="111" t="s">
        <v>205</v>
      </c>
      <c r="AP95" s="111" t="s">
        <v>205</v>
      </c>
      <c r="AQ95" s="111" t="s">
        <v>205</v>
      </c>
      <c r="AR95" s="111" t="s">
        <v>205</v>
      </c>
      <c r="AS95" s="36"/>
    </row>
    <row r="96" spans="1:45" ht="12.75">
      <c r="A96" s="107" t="s">
        <v>232</v>
      </c>
      <c r="B96" s="108"/>
      <c r="C96" s="108"/>
      <c r="D96" s="108"/>
      <c r="E96" s="108"/>
      <c r="F96" s="108"/>
      <c r="G96" s="109" t="s">
        <v>205</v>
      </c>
      <c r="H96" s="109" t="s">
        <v>205</v>
      </c>
      <c r="I96" s="109" t="s">
        <v>205</v>
      </c>
      <c r="J96" s="109"/>
      <c r="K96" s="109"/>
      <c r="L96" s="109">
        <v>255</v>
      </c>
      <c r="M96" s="109"/>
      <c r="N96" s="109"/>
      <c r="O96" s="109" t="s">
        <v>205</v>
      </c>
      <c r="P96" s="109" t="s">
        <v>205</v>
      </c>
      <c r="Q96" s="109" t="s">
        <v>205</v>
      </c>
      <c r="R96" s="109" t="s">
        <v>205</v>
      </c>
      <c r="S96" s="109" t="s">
        <v>205</v>
      </c>
      <c r="T96" s="109" t="s">
        <v>205</v>
      </c>
      <c r="U96" s="109" t="s">
        <v>205</v>
      </c>
      <c r="V96" s="109" t="s">
        <v>205</v>
      </c>
      <c r="W96" s="109" t="s">
        <v>205</v>
      </c>
      <c r="X96" s="109" t="s">
        <v>205</v>
      </c>
      <c r="Y96" s="109" t="s">
        <v>205</v>
      </c>
      <c r="Z96" s="109" t="s">
        <v>205</v>
      </c>
      <c r="AA96" s="109" t="s">
        <v>205</v>
      </c>
      <c r="AB96" s="109" t="s">
        <v>205</v>
      </c>
      <c r="AC96" s="109" t="s">
        <v>205</v>
      </c>
      <c r="AD96" s="109" t="s">
        <v>205</v>
      </c>
      <c r="AE96" s="109" t="s">
        <v>205</v>
      </c>
      <c r="AF96" s="109" t="s">
        <v>205</v>
      </c>
      <c r="AG96" s="109" t="s">
        <v>205</v>
      </c>
      <c r="AH96" s="109" t="s">
        <v>205</v>
      </c>
      <c r="AI96" s="109" t="s">
        <v>205</v>
      </c>
      <c r="AJ96" s="109" t="s">
        <v>205</v>
      </c>
      <c r="AK96" s="109" t="s">
        <v>205</v>
      </c>
      <c r="AL96" s="109" t="s">
        <v>205</v>
      </c>
      <c r="AM96" s="109"/>
      <c r="AN96" s="109"/>
      <c r="AO96" s="109" t="s">
        <v>205</v>
      </c>
      <c r="AP96" s="109" t="s">
        <v>205</v>
      </c>
      <c r="AQ96" s="109" t="s">
        <v>205</v>
      </c>
      <c r="AR96" s="109" t="s">
        <v>205</v>
      </c>
      <c r="AS96" s="36"/>
    </row>
    <row r="97" spans="1:45" ht="12.75">
      <c r="A97" s="110" t="s">
        <v>217</v>
      </c>
      <c r="B97" s="98"/>
      <c r="C97" s="98"/>
      <c r="D97" s="98"/>
      <c r="E97" s="98"/>
      <c r="F97" s="98"/>
      <c r="G97" s="111" t="s">
        <v>205</v>
      </c>
      <c r="H97" s="111" t="s">
        <v>205</v>
      </c>
      <c r="I97" s="111" t="s">
        <v>205</v>
      </c>
      <c r="J97" s="111"/>
      <c r="K97" s="111"/>
      <c r="L97" s="111">
        <v>25762</v>
      </c>
      <c r="M97" s="111"/>
      <c r="N97" s="111"/>
      <c r="O97" s="111" t="s">
        <v>205</v>
      </c>
      <c r="P97" s="111" t="s">
        <v>205</v>
      </c>
      <c r="Q97" s="111" t="s">
        <v>205</v>
      </c>
      <c r="R97" s="111" t="s">
        <v>205</v>
      </c>
      <c r="S97" s="111" t="s">
        <v>205</v>
      </c>
      <c r="T97" s="111" t="s">
        <v>205</v>
      </c>
      <c r="U97" s="111" t="s">
        <v>205</v>
      </c>
      <c r="V97" s="111" t="s">
        <v>205</v>
      </c>
      <c r="W97" s="111" t="s">
        <v>205</v>
      </c>
      <c r="X97" s="111" t="s">
        <v>205</v>
      </c>
      <c r="Y97" s="111" t="s">
        <v>205</v>
      </c>
      <c r="Z97" s="111" t="s">
        <v>205</v>
      </c>
      <c r="AA97" s="111" t="s">
        <v>205</v>
      </c>
      <c r="AB97" s="111" t="s">
        <v>205</v>
      </c>
      <c r="AC97" s="111" t="s">
        <v>205</v>
      </c>
      <c r="AD97" s="111" t="s">
        <v>205</v>
      </c>
      <c r="AE97" s="111" t="s">
        <v>205</v>
      </c>
      <c r="AF97" s="111" t="s">
        <v>205</v>
      </c>
      <c r="AG97" s="111" t="s">
        <v>205</v>
      </c>
      <c r="AH97" s="111" t="s">
        <v>205</v>
      </c>
      <c r="AI97" s="111" t="s">
        <v>205</v>
      </c>
      <c r="AJ97" s="111" t="s">
        <v>205</v>
      </c>
      <c r="AK97" s="111" t="s">
        <v>205</v>
      </c>
      <c r="AL97" s="111" t="s">
        <v>205</v>
      </c>
      <c r="AM97" s="111"/>
      <c r="AN97" s="111"/>
      <c r="AO97" s="111" t="s">
        <v>205</v>
      </c>
      <c r="AP97" s="111" t="s">
        <v>205</v>
      </c>
      <c r="AQ97" s="111" t="s">
        <v>205</v>
      </c>
      <c r="AR97" s="111" t="s">
        <v>205</v>
      </c>
      <c r="AS97" s="36"/>
    </row>
    <row r="98" spans="1:45" ht="12.75">
      <c r="A98" s="107" t="s">
        <v>226</v>
      </c>
      <c r="B98" s="108"/>
      <c r="C98" s="108"/>
      <c r="D98" s="108"/>
      <c r="E98" s="108"/>
      <c r="F98" s="108"/>
      <c r="G98" s="109" t="s">
        <v>205</v>
      </c>
      <c r="H98" s="109" t="s">
        <v>205</v>
      </c>
      <c r="I98" s="109" t="s">
        <v>205</v>
      </c>
      <c r="J98" s="109"/>
      <c r="K98" s="109"/>
      <c r="L98" s="109">
        <v>4637</v>
      </c>
      <c r="M98" s="109"/>
      <c r="N98" s="109"/>
      <c r="O98" s="109" t="s">
        <v>205</v>
      </c>
      <c r="P98" s="109" t="s">
        <v>205</v>
      </c>
      <c r="Q98" s="109" t="s">
        <v>205</v>
      </c>
      <c r="R98" s="109" t="s">
        <v>205</v>
      </c>
      <c r="S98" s="109" t="s">
        <v>205</v>
      </c>
      <c r="T98" s="109" t="s">
        <v>205</v>
      </c>
      <c r="U98" s="109" t="s">
        <v>205</v>
      </c>
      <c r="V98" s="109" t="s">
        <v>205</v>
      </c>
      <c r="W98" s="109" t="s">
        <v>205</v>
      </c>
      <c r="X98" s="109" t="s">
        <v>205</v>
      </c>
      <c r="Y98" s="109" t="s">
        <v>205</v>
      </c>
      <c r="Z98" s="109" t="s">
        <v>205</v>
      </c>
      <c r="AA98" s="109" t="s">
        <v>205</v>
      </c>
      <c r="AB98" s="109" t="s">
        <v>205</v>
      </c>
      <c r="AC98" s="109" t="s">
        <v>205</v>
      </c>
      <c r="AD98" s="109" t="s">
        <v>205</v>
      </c>
      <c r="AE98" s="109" t="s">
        <v>205</v>
      </c>
      <c r="AF98" s="109" t="s">
        <v>205</v>
      </c>
      <c r="AG98" s="109" t="s">
        <v>205</v>
      </c>
      <c r="AH98" s="109" t="s">
        <v>205</v>
      </c>
      <c r="AI98" s="109" t="s">
        <v>205</v>
      </c>
      <c r="AJ98" s="109" t="s">
        <v>205</v>
      </c>
      <c r="AK98" s="109" t="s">
        <v>205</v>
      </c>
      <c r="AL98" s="109" t="s">
        <v>205</v>
      </c>
      <c r="AM98" s="109"/>
      <c r="AN98" s="109"/>
      <c r="AO98" s="109" t="s">
        <v>205</v>
      </c>
      <c r="AP98" s="109" t="s">
        <v>205</v>
      </c>
      <c r="AQ98" s="109" t="s">
        <v>205</v>
      </c>
      <c r="AR98" s="109" t="s">
        <v>205</v>
      </c>
      <c r="AS98" s="36"/>
    </row>
    <row r="99" spans="1:45" ht="12.75">
      <c r="A99" s="110" t="s">
        <v>227</v>
      </c>
      <c r="B99" s="98"/>
      <c r="C99" s="98"/>
      <c r="D99" s="98"/>
      <c r="E99" s="98"/>
      <c r="F99" s="98"/>
      <c r="G99" s="111" t="s">
        <v>205</v>
      </c>
      <c r="H99" s="111" t="s">
        <v>205</v>
      </c>
      <c r="I99" s="111" t="s">
        <v>205</v>
      </c>
      <c r="J99" s="111"/>
      <c r="K99" s="111"/>
      <c r="L99" s="111">
        <v>30399</v>
      </c>
      <c r="M99" s="111"/>
      <c r="N99" s="111"/>
      <c r="O99" s="111" t="s">
        <v>205</v>
      </c>
      <c r="P99" s="111" t="s">
        <v>205</v>
      </c>
      <c r="Q99" s="111" t="s">
        <v>205</v>
      </c>
      <c r="R99" s="111" t="s">
        <v>205</v>
      </c>
      <c r="S99" s="111" t="s">
        <v>205</v>
      </c>
      <c r="T99" s="111" t="s">
        <v>205</v>
      </c>
      <c r="U99" s="111" t="s">
        <v>205</v>
      </c>
      <c r="V99" s="111" t="s">
        <v>205</v>
      </c>
      <c r="W99" s="111" t="s">
        <v>205</v>
      </c>
      <c r="X99" s="111" t="s">
        <v>205</v>
      </c>
      <c r="Y99" s="111" t="s">
        <v>205</v>
      </c>
      <c r="Z99" s="111" t="s">
        <v>205</v>
      </c>
      <c r="AA99" s="111" t="s">
        <v>205</v>
      </c>
      <c r="AB99" s="111" t="s">
        <v>205</v>
      </c>
      <c r="AC99" s="111" t="s">
        <v>205</v>
      </c>
      <c r="AD99" s="111" t="s">
        <v>205</v>
      </c>
      <c r="AE99" s="111" t="s">
        <v>205</v>
      </c>
      <c r="AF99" s="111" t="s">
        <v>205</v>
      </c>
      <c r="AG99" s="111" t="s">
        <v>205</v>
      </c>
      <c r="AH99" s="111" t="s">
        <v>205</v>
      </c>
      <c r="AI99" s="111" t="s">
        <v>205</v>
      </c>
      <c r="AJ99" s="111" t="s">
        <v>205</v>
      </c>
      <c r="AK99" s="111" t="s">
        <v>205</v>
      </c>
      <c r="AL99" s="111" t="s">
        <v>205</v>
      </c>
      <c r="AM99" s="111"/>
      <c r="AN99" s="111"/>
      <c r="AO99" s="111" t="s">
        <v>205</v>
      </c>
      <c r="AP99" s="111" t="s">
        <v>205</v>
      </c>
      <c r="AQ99" s="111" t="s">
        <v>205</v>
      </c>
      <c r="AR99" s="111" t="s">
        <v>205</v>
      </c>
      <c r="AS99" s="36"/>
    </row>
    <row r="100" spans="15:47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40"/>
      <c r="AT100" s="40"/>
      <c r="AU100" s="40"/>
    </row>
    <row r="101" spans="1:45" ht="12.75">
      <c r="A101" s="21" t="s">
        <v>48</v>
      </c>
      <c r="D101" s="1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:45" ht="12.75">
      <c r="A102" s="2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:45" ht="12.75">
      <c r="A103" s="21" t="s">
        <v>49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AS524" s="36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</sheetData>
  <sheetProtection/>
  <mergeCells count="42">
    <mergeCell ref="A96:F96"/>
    <mergeCell ref="A97:F97"/>
    <mergeCell ref="A98:F98"/>
    <mergeCell ref="A99:F99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28:AR28"/>
    <mergeCell ref="A79:F79"/>
    <mergeCell ref="A80:F80"/>
    <mergeCell ref="A81:F81"/>
    <mergeCell ref="A82:F82"/>
    <mergeCell ref="A83:F83"/>
    <mergeCell ref="L24:N24"/>
    <mergeCell ref="G24:I24"/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D25:D26"/>
    <mergeCell ref="G25:G26"/>
    <mergeCell ref="L25:L26"/>
    <mergeCell ref="D24:F24"/>
    <mergeCell ref="C24:C26"/>
    <mergeCell ref="J24:K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27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4"/>
      <c r="B3" s="25" t="s">
        <v>25</v>
      </c>
      <c r="C3" s="26"/>
      <c r="D3" s="27"/>
      <c r="E3" s="24"/>
      <c r="F3" s="28"/>
      <c r="G3" s="28"/>
      <c r="H3" s="28"/>
      <c r="I3" s="28"/>
      <c r="J3" s="28"/>
      <c r="K3" s="28"/>
      <c r="L3" s="29" t="s">
        <v>26</v>
      </c>
      <c r="M3" s="28"/>
      <c r="N3" s="28"/>
      <c r="O3" s="28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6"/>
    </row>
    <row r="4" spans="1:45" ht="12.75">
      <c r="A4" s="24"/>
      <c r="B4" s="30"/>
      <c r="C4" s="26"/>
      <c r="D4" s="27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6"/>
    </row>
    <row r="5" spans="1:45" ht="12.75">
      <c r="A5" s="24"/>
      <c r="B5" s="30" t="s">
        <v>27</v>
      </c>
      <c r="C5" s="26"/>
      <c r="D5" s="27"/>
      <c r="E5" s="24"/>
      <c r="F5" s="28"/>
      <c r="G5" s="28"/>
      <c r="H5" s="28"/>
      <c r="I5" s="28"/>
      <c r="J5" s="28"/>
      <c r="K5" s="28"/>
      <c r="L5" s="31" t="s">
        <v>28</v>
      </c>
      <c r="M5" s="28"/>
      <c r="N5" s="28"/>
      <c r="O5" s="28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6"/>
    </row>
    <row r="6" spans="1:45" ht="12.75" customHeight="1">
      <c r="A6" s="24"/>
      <c r="B6" s="30" t="s">
        <v>29</v>
      </c>
      <c r="C6" s="26"/>
      <c r="D6" s="27"/>
      <c r="E6" s="24"/>
      <c r="F6" s="28"/>
      <c r="G6" s="28"/>
      <c r="H6" s="28"/>
      <c r="I6" s="28"/>
      <c r="J6" s="28"/>
      <c r="K6" s="28"/>
      <c r="L6" s="31" t="s">
        <v>30</v>
      </c>
      <c r="M6" s="28"/>
      <c r="N6" s="28"/>
      <c r="O6" s="28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6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6"/>
    </row>
    <row r="8" spans="1:45" ht="12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6"/>
    </row>
    <row r="9" spans="1:45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6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6"/>
    </row>
    <row r="11" spans="1:45" ht="15.75">
      <c r="A11" s="62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6"/>
    </row>
    <row r="12" spans="1:45" ht="12.7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6"/>
    </row>
    <row r="13" spans="1:45" ht="12.75">
      <c r="A13" s="61" t="s">
        <v>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6"/>
    </row>
    <row r="14" spans="1:45" ht="12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6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6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0" t="s">
        <v>43</v>
      </c>
      <c r="L16" s="60"/>
      <c r="N16" s="41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6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7">
        <f>6003/1000</f>
        <v>6.003</v>
      </c>
      <c r="L17" s="47"/>
      <c r="M17" s="42" t="s">
        <v>9</v>
      </c>
      <c r="N17" s="43">
        <f>30399/1000</f>
        <v>30.399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2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4"/>
      <c r="L18" s="44">
        <v>0</v>
      </c>
      <c r="M18" s="42" t="s">
        <v>9</v>
      </c>
      <c r="N18" s="4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2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4"/>
      <c r="L19" s="44">
        <v>1266</v>
      </c>
      <c r="M19" s="42" t="s">
        <v>9</v>
      </c>
      <c r="N19" s="43">
        <v>8595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2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47">
        <v>24.19</v>
      </c>
      <c r="L20" s="47"/>
      <c r="M20" s="19" t="s">
        <v>10</v>
      </c>
      <c r="N20" s="43">
        <v>24.19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47">
        <f>275/1000</f>
        <v>0.275</v>
      </c>
      <c r="L21" s="47"/>
      <c r="M21" s="19" t="s">
        <v>9</v>
      </c>
      <c r="N21" s="43">
        <f>4115/1000</f>
        <v>4.115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6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6"/>
    </row>
    <row r="24" spans="1:45" s="3" customFormat="1" ht="12.75">
      <c r="A24" s="55" t="s">
        <v>4</v>
      </c>
      <c r="B24" s="55" t="s">
        <v>13</v>
      </c>
      <c r="C24" s="55" t="s">
        <v>16</v>
      </c>
      <c r="D24" s="52" t="s">
        <v>14</v>
      </c>
      <c r="E24" s="53"/>
      <c r="F24" s="54"/>
      <c r="G24" s="52" t="s">
        <v>15</v>
      </c>
      <c r="H24" s="53"/>
      <c r="I24" s="54"/>
      <c r="J24" s="58" t="s">
        <v>5</v>
      </c>
      <c r="K24" s="59"/>
      <c r="L24" s="50" t="s">
        <v>22</v>
      </c>
      <c r="M24" s="50"/>
      <c r="N24" s="50"/>
      <c r="O24" s="3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6"/>
    </row>
    <row r="25" spans="1:47" s="20" customFormat="1" ht="12.75">
      <c r="A25" s="56"/>
      <c r="B25" s="56"/>
      <c r="C25" s="56"/>
      <c r="D25" s="48" t="s">
        <v>12</v>
      </c>
      <c r="E25" s="23" t="s">
        <v>20</v>
      </c>
      <c r="F25" s="23" t="s">
        <v>17</v>
      </c>
      <c r="G25" s="4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0" t="s">
        <v>12</v>
      </c>
      <c r="M25" s="23" t="s">
        <v>20</v>
      </c>
      <c r="N25" s="23" t="s">
        <v>17</v>
      </c>
      <c r="O25" s="3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6"/>
      <c r="AT25" s="37"/>
      <c r="AU25" s="37"/>
    </row>
    <row r="26" spans="1:47" ht="12.75">
      <c r="A26" s="57"/>
      <c r="B26" s="57"/>
      <c r="C26" s="57"/>
      <c r="D26" s="49"/>
      <c r="E26" s="17" t="s">
        <v>19</v>
      </c>
      <c r="F26" s="23" t="s">
        <v>18</v>
      </c>
      <c r="G26" s="49"/>
      <c r="H26" s="17" t="s">
        <v>19</v>
      </c>
      <c r="I26" s="23" t="s">
        <v>18</v>
      </c>
      <c r="J26" s="17" t="s">
        <v>19</v>
      </c>
      <c r="K26" s="23" t="s">
        <v>18</v>
      </c>
      <c r="L26" s="51"/>
      <c r="M26" s="17" t="s">
        <v>19</v>
      </c>
      <c r="N26" s="23" t="s">
        <v>18</v>
      </c>
      <c r="O26" s="34" t="s">
        <v>36</v>
      </c>
      <c r="P26"/>
      <c r="Q26" s="32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5"/>
      <c r="AP26" s="35"/>
      <c r="AQ26" s="35"/>
      <c r="AR26" s="35"/>
      <c r="AS26" s="38"/>
      <c r="AT26" s="38"/>
      <c r="AU26" s="38"/>
    </row>
    <row r="27" spans="1:47" ht="12.75">
      <c r="A27" s="64">
        <v>1</v>
      </c>
      <c r="B27" s="64">
        <v>2</v>
      </c>
      <c r="C27" s="64">
        <v>3</v>
      </c>
      <c r="D27" s="64">
        <v>4</v>
      </c>
      <c r="E27" s="64">
        <v>5</v>
      </c>
      <c r="F27" s="64">
        <v>6</v>
      </c>
      <c r="G27" s="65">
        <v>7</v>
      </c>
      <c r="H27" s="65">
        <v>8</v>
      </c>
      <c r="I27" s="65">
        <v>9</v>
      </c>
      <c r="J27" s="65">
        <v>10</v>
      </c>
      <c r="K27" s="65">
        <v>11</v>
      </c>
      <c r="L27" s="65">
        <v>12</v>
      </c>
      <c r="M27" s="65">
        <v>13</v>
      </c>
      <c r="N27" s="65">
        <v>14</v>
      </c>
      <c r="O27" s="66"/>
      <c r="P27" s="64"/>
      <c r="Q27" s="66"/>
      <c r="R27" s="66"/>
      <c r="S27" s="66"/>
      <c r="T27" s="64"/>
      <c r="U27" s="64"/>
      <c r="V27" s="66"/>
      <c r="W27" s="6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7"/>
      <c r="AJ27" s="67"/>
      <c r="AK27" s="67"/>
      <c r="AL27" s="67"/>
      <c r="AM27" s="64"/>
      <c r="AN27" s="67"/>
      <c r="AO27" s="68"/>
      <c r="AP27" s="68"/>
      <c r="AQ27" s="68"/>
      <c r="AR27" s="68"/>
      <c r="AS27" s="39"/>
      <c r="AT27" s="39"/>
      <c r="AU27" s="39"/>
    </row>
    <row r="28" spans="1:45" ht="21" customHeight="1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6"/>
    </row>
    <row r="29" spans="1:45" ht="156">
      <c r="A29" s="71" t="s">
        <v>51</v>
      </c>
      <c r="B29" s="72" t="s">
        <v>52</v>
      </c>
      <c r="C29" s="73">
        <v>1</v>
      </c>
      <c r="D29" s="74">
        <v>983.88</v>
      </c>
      <c r="E29" s="74" t="s">
        <v>53</v>
      </c>
      <c r="F29" s="74">
        <v>1.1</v>
      </c>
      <c r="G29" s="74">
        <v>984</v>
      </c>
      <c r="H29" s="74" t="s">
        <v>54</v>
      </c>
      <c r="I29" s="74">
        <v>1</v>
      </c>
      <c r="J29" s="74" t="s">
        <v>55</v>
      </c>
      <c r="K29" s="75">
        <v>8.057</v>
      </c>
      <c r="L29" s="74">
        <v>3417</v>
      </c>
      <c r="M29" s="74" t="s">
        <v>56</v>
      </c>
      <c r="N29" s="74">
        <v>8</v>
      </c>
      <c r="O29" s="76">
        <f>4+0</f>
        <v>4</v>
      </c>
      <c r="P29" s="77" t="s">
        <v>57</v>
      </c>
      <c r="Q29" s="76">
        <f>62+0</f>
        <v>62</v>
      </c>
      <c r="R29" s="76">
        <v>984</v>
      </c>
      <c r="S29" s="76">
        <v>3417</v>
      </c>
      <c r="T29" s="77"/>
      <c r="U29" s="77"/>
      <c r="V29" s="76"/>
      <c r="W29" s="76"/>
      <c r="X29" s="77">
        <v>3513</v>
      </c>
      <c r="Y29" s="77"/>
      <c r="Z29" s="77"/>
      <c r="AA29" s="77"/>
      <c r="AB29" s="77"/>
      <c r="AC29" s="77"/>
      <c r="AD29" s="77"/>
      <c r="AE29" s="78">
        <v>62</v>
      </c>
      <c r="AF29" s="78">
        <v>8</v>
      </c>
      <c r="AG29" s="78"/>
      <c r="AH29" s="78">
        <v>3347</v>
      </c>
      <c r="AI29" s="76">
        <v>4</v>
      </c>
      <c r="AJ29" s="76">
        <v>1</v>
      </c>
      <c r="AK29" s="76"/>
      <c r="AL29" s="76">
        <v>979</v>
      </c>
      <c r="AM29" s="76">
        <v>3417</v>
      </c>
      <c r="AN29" s="76">
        <v>984</v>
      </c>
      <c r="AO29" s="79">
        <v>15.5</v>
      </c>
      <c r="AP29" s="79">
        <v>8.057</v>
      </c>
      <c r="AQ29" s="79" t="s">
        <v>23</v>
      </c>
      <c r="AR29" s="79">
        <v>3.419</v>
      </c>
      <c r="AS29" s="36"/>
    </row>
    <row r="30" spans="1:45" ht="38.25">
      <c r="A30" s="80" t="s">
        <v>23</v>
      </c>
      <c r="B30" s="81" t="s">
        <v>58</v>
      </c>
      <c r="C30" s="82" t="s">
        <v>59</v>
      </c>
      <c r="D30" s="83"/>
      <c r="E30" s="83"/>
      <c r="F30" s="83"/>
      <c r="G30" s="83">
        <v>5</v>
      </c>
      <c r="H30" s="83"/>
      <c r="I30" s="83"/>
      <c r="J30" s="83" t="s">
        <v>59</v>
      </c>
      <c r="K30" s="84"/>
      <c r="L30" s="83">
        <v>61</v>
      </c>
      <c r="M30" s="83"/>
      <c r="N30" s="83"/>
      <c r="O30" s="85"/>
      <c r="P30" s="86"/>
      <c r="Q30" s="85"/>
      <c r="R30" s="85"/>
      <c r="S30" s="85"/>
      <c r="T30" s="86" t="s">
        <v>58</v>
      </c>
      <c r="U30" s="86"/>
      <c r="V30" s="85">
        <v>61</v>
      </c>
      <c r="W30" s="85"/>
      <c r="X30" s="86"/>
      <c r="Y30" s="86">
        <v>5</v>
      </c>
      <c r="Z30" s="86"/>
      <c r="AA30" s="86" t="s">
        <v>59</v>
      </c>
      <c r="AB30" s="86"/>
      <c r="AC30" s="86" t="s">
        <v>60</v>
      </c>
      <c r="AD30" s="86"/>
      <c r="AE30" s="87"/>
      <c r="AF30" s="87"/>
      <c r="AG30" s="87"/>
      <c r="AH30" s="87"/>
      <c r="AI30" s="85"/>
      <c r="AJ30" s="85"/>
      <c r="AK30" s="85"/>
      <c r="AL30" s="85"/>
      <c r="AM30" s="85"/>
      <c r="AN30" s="85"/>
      <c r="AO30" s="88" t="s">
        <v>23</v>
      </c>
      <c r="AP30" s="88" t="s">
        <v>23</v>
      </c>
      <c r="AQ30" s="88" t="s">
        <v>23</v>
      </c>
      <c r="AR30" s="88" t="s">
        <v>23</v>
      </c>
      <c r="AS30" s="36"/>
    </row>
    <row r="31" spans="1:45" ht="25.5">
      <c r="A31" s="80" t="s">
        <v>23</v>
      </c>
      <c r="B31" s="81" t="s">
        <v>61</v>
      </c>
      <c r="C31" s="82" t="s">
        <v>62</v>
      </c>
      <c r="D31" s="83"/>
      <c r="E31" s="83"/>
      <c r="F31" s="83"/>
      <c r="G31" s="83">
        <v>3</v>
      </c>
      <c r="H31" s="83"/>
      <c r="I31" s="83"/>
      <c r="J31" s="83" t="s">
        <v>62</v>
      </c>
      <c r="K31" s="84"/>
      <c r="L31" s="83">
        <v>35</v>
      </c>
      <c r="M31" s="83"/>
      <c r="N31" s="83"/>
      <c r="O31" s="85"/>
      <c r="P31" s="86"/>
      <c r="Q31" s="85"/>
      <c r="R31" s="85"/>
      <c r="S31" s="85"/>
      <c r="T31" s="86"/>
      <c r="U31" s="86" t="s">
        <v>61</v>
      </c>
      <c r="V31" s="85"/>
      <c r="W31" s="85">
        <v>35</v>
      </c>
      <c r="X31" s="86"/>
      <c r="Y31" s="86"/>
      <c r="Z31" s="86">
        <v>3</v>
      </c>
      <c r="AA31" s="86"/>
      <c r="AB31" s="86" t="s">
        <v>62</v>
      </c>
      <c r="AC31" s="86"/>
      <c r="AD31" s="86" t="s">
        <v>60</v>
      </c>
      <c r="AE31" s="87"/>
      <c r="AF31" s="87"/>
      <c r="AG31" s="87"/>
      <c r="AH31" s="87"/>
      <c r="AI31" s="85"/>
      <c r="AJ31" s="85"/>
      <c r="AK31" s="85"/>
      <c r="AL31" s="85"/>
      <c r="AM31" s="85"/>
      <c r="AN31" s="85"/>
      <c r="AO31" s="88" t="s">
        <v>23</v>
      </c>
      <c r="AP31" s="88" t="s">
        <v>23</v>
      </c>
      <c r="AQ31" s="88" t="s">
        <v>23</v>
      </c>
      <c r="AR31" s="88" t="s">
        <v>23</v>
      </c>
      <c r="AS31" s="36"/>
    </row>
    <row r="32" spans="1:45" ht="12.75">
      <c r="A32" s="80" t="s">
        <v>23</v>
      </c>
      <c r="B32" s="81" t="s">
        <v>63</v>
      </c>
      <c r="C32" s="82" t="s">
        <v>23</v>
      </c>
      <c r="D32" s="83"/>
      <c r="E32" s="83"/>
      <c r="F32" s="83"/>
      <c r="G32" s="83">
        <v>992</v>
      </c>
      <c r="H32" s="83"/>
      <c r="I32" s="83"/>
      <c r="J32" s="83"/>
      <c r="K32" s="84"/>
      <c r="L32" s="83">
        <v>3513</v>
      </c>
      <c r="M32" s="83"/>
      <c r="N32" s="83"/>
      <c r="O32" s="85"/>
      <c r="P32" s="86"/>
      <c r="Q32" s="85"/>
      <c r="R32" s="85"/>
      <c r="S32" s="85"/>
      <c r="T32" s="86" t="s">
        <v>63</v>
      </c>
      <c r="U32" s="86"/>
      <c r="V32" s="85">
        <v>3513</v>
      </c>
      <c r="W32" s="85"/>
      <c r="X32" s="86"/>
      <c r="Y32" s="86">
        <v>992</v>
      </c>
      <c r="Z32" s="86"/>
      <c r="AA32" s="86"/>
      <c r="AB32" s="86"/>
      <c r="AC32" s="86"/>
      <c r="AD32" s="86"/>
      <c r="AE32" s="87"/>
      <c r="AF32" s="87"/>
      <c r="AG32" s="87"/>
      <c r="AH32" s="87"/>
      <c r="AI32" s="85"/>
      <c r="AJ32" s="85"/>
      <c r="AK32" s="85"/>
      <c r="AL32" s="85"/>
      <c r="AM32" s="85"/>
      <c r="AN32" s="85"/>
      <c r="AO32" s="88" t="s">
        <v>23</v>
      </c>
      <c r="AP32" s="88" t="s">
        <v>23</v>
      </c>
      <c r="AQ32" s="88" t="s">
        <v>23</v>
      </c>
      <c r="AR32" s="88" t="s">
        <v>23</v>
      </c>
      <c r="AS32" s="36"/>
    </row>
    <row r="33" spans="1:45" ht="144">
      <c r="A33" s="71" t="s">
        <v>64</v>
      </c>
      <c r="B33" s="72" t="s">
        <v>65</v>
      </c>
      <c r="C33" s="73">
        <v>0.1</v>
      </c>
      <c r="D33" s="74">
        <v>7309.43</v>
      </c>
      <c r="E33" s="74" t="s">
        <v>66</v>
      </c>
      <c r="F33" s="74" t="s">
        <v>67</v>
      </c>
      <c r="G33" s="74">
        <v>731</v>
      </c>
      <c r="H33" s="74" t="s">
        <v>68</v>
      </c>
      <c r="I33" s="74">
        <v>7</v>
      </c>
      <c r="J33" s="74" t="s">
        <v>69</v>
      </c>
      <c r="K33" s="75" t="s">
        <v>70</v>
      </c>
      <c r="L33" s="74">
        <v>1314</v>
      </c>
      <c r="M33" s="74" t="s">
        <v>71</v>
      </c>
      <c r="N33" s="74">
        <v>44</v>
      </c>
      <c r="O33" s="76">
        <f>8+0</f>
        <v>8</v>
      </c>
      <c r="P33" s="77" t="s">
        <v>57</v>
      </c>
      <c r="Q33" s="76">
        <f>124+0</f>
        <v>124</v>
      </c>
      <c r="R33" s="76">
        <v>731</v>
      </c>
      <c r="S33" s="76">
        <v>1314</v>
      </c>
      <c r="T33" s="77"/>
      <c r="U33" s="77"/>
      <c r="V33" s="76"/>
      <c r="W33" s="76"/>
      <c r="X33" s="77">
        <v>1505</v>
      </c>
      <c r="Y33" s="77"/>
      <c r="Z33" s="77"/>
      <c r="AA33" s="77"/>
      <c r="AB33" s="77"/>
      <c r="AC33" s="77"/>
      <c r="AD33" s="77"/>
      <c r="AE33" s="78">
        <v>124</v>
      </c>
      <c r="AF33" s="78">
        <v>44</v>
      </c>
      <c r="AG33" s="78"/>
      <c r="AH33" s="78">
        <v>1146</v>
      </c>
      <c r="AI33" s="76">
        <v>8</v>
      </c>
      <c r="AJ33" s="76">
        <v>7</v>
      </c>
      <c r="AK33" s="76"/>
      <c r="AL33" s="76">
        <v>716</v>
      </c>
      <c r="AM33" s="76">
        <v>1314</v>
      </c>
      <c r="AN33" s="76">
        <v>731</v>
      </c>
      <c r="AO33" s="79">
        <v>15.5</v>
      </c>
      <c r="AP33" s="79">
        <v>6.265</v>
      </c>
      <c r="AQ33" s="79">
        <v>15.541</v>
      </c>
      <c r="AR33" s="79">
        <v>1.6</v>
      </c>
      <c r="AS33" s="36"/>
    </row>
    <row r="34" spans="1:45" ht="38.25">
      <c r="A34" s="80" t="s">
        <v>23</v>
      </c>
      <c r="B34" s="81" t="s">
        <v>72</v>
      </c>
      <c r="C34" s="82" t="s">
        <v>59</v>
      </c>
      <c r="D34" s="83"/>
      <c r="E34" s="83"/>
      <c r="F34" s="83"/>
      <c r="G34" s="83">
        <v>9</v>
      </c>
      <c r="H34" s="83"/>
      <c r="I34" s="83"/>
      <c r="J34" s="83" t="s">
        <v>59</v>
      </c>
      <c r="K34" s="84"/>
      <c r="L34" s="83">
        <v>121</v>
      </c>
      <c r="M34" s="83"/>
      <c r="N34" s="83"/>
      <c r="O34" s="85"/>
      <c r="P34" s="86"/>
      <c r="Q34" s="85"/>
      <c r="R34" s="85"/>
      <c r="S34" s="85"/>
      <c r="T34" s="86" t="s">
        <v>72</v>
      </c>
      <c r="U34" s="86"/>
      <c r="V34" s="85">
        <v>121</v>
      </c>
      <c r="W34" s="85"/>
      <c r="X34" s="86"/>
      <c r="Y34" s="86">
        <v>9</v>
      </c>
      <c r="Z34" s="86"/>
      <c r="AA34" s="86" t="s">
        <v>59</v>
      </c>
      <c r="AB34" s="86"/>
      <c r="AC34" s="86" t="s">
        <v>60</v>
      </c>
      <c r="AD34" s="86"/>
      <c r="AE34" s="87"/>
      <c r="AF34" s="87"/>
      <c r="AG34" s="87"/>
      <c r="AH34" s="87"/>
      <c r="AI34" s="85"/>
      <c r="AJ34" s="85"/>
      <c r="AK34" s="85"/>
      <c r="AL34" s="85"/>
      <c r="AM34" s="85"/>
      <c r="AN34" s="85"/>
      <c r="AO34" s="88" t="s">
        <v>23</v>
      </c>
      <c r="AP34" s="88" t="s">
        <v>23</v>
      </c>
      <c r="AQ34" s="88" t="s">
        <v>23</v>
      </c>
      <c r="AR34" s="88" t="s">
        <v>23</v>
      </c>
      <c r="AS34" s="36"/>
    </row>
    <row r="35" spans="1:45" ht="25.5">
      <c r="A35" s="80" t="s">
        <v>23</v>
      </c>
      <c r="B35" s="81" t="s">
        <v>73</v>
      </c>
      <c r="C35" s="82" t="s">
        <v>62</v>
      </c>
      <c r="D35" s="83"/>
      <c r="E35" s="83"/>
      <c r="F35" s="83"/>
      <c r="G35" s="83">
        <v>6</v>
      </c>
      <c r="H35" s="83"/>
      <c r="I35" s="83"/>
      <c r="J35" s="83" t="s">
        <v>62</v>
      </c>
      <c r="K35" s="84"/>
      <c r="L35" s="83">
        <v>70</v>
      </c>
      <c r="M35" s="83"/>
      <c r="N35" s="83"/>
      <c r="O35" s="85"/>
      <c r="P35" s="86"/>
      <c r="Q35" s="85"/>
      <c r="R35" s="85"/>
      <c r="S35" s="85"/>
      <c r="T35" s="86"/>
      <c r="U35" s="86" t="s">
        <v>73</v>
      </c>
      <c r="V35" s="85"/>
      <c r="W35" s="85">
        <v>70</v>
      </c>
      <c r="X35" s="86"/>
      <c r="Y35" s="86"/>
      <c r="Z35" s="86">
        <v>6</v>
      </c>
      <c r="AA35" s="86"/>
      <c r="AB35" s="86" t="s">
        <v>62</v>
      </c>
      <c r="AC35" s="86"/>
      <c r="AD35" s="86" t="s">
        <v>60</v>
      </c>
      <c r="AE35" s="87"/>
      <c r="AF35" s="87"/>
      <c r="AG35" s="87"/>
      <c r="AH35" s="87"/>
      <c r="AI35" s="85"/>
      <c r="AJ35" s="85"/>
      <c r="AK35" s="85"/>
      <c r="AL35" s="85"/>
      <c r="AM35" s="85"/>
      <c r="AN35" s="85"/>
      <c r="AO35" s="88" t="s">
        <v>23</v>
      </c>
      <c r="AP35" s="88" t="s">
        <v>23</v>
      </c>
      <c r="AQ35" s="88" t="s">
        <v>23</v>
      </c>
      <c r="AR35" s="88" t="s">
        <v>23</v>
      </c>
      <c r="AS35" s="36"/>
    </row>
    <row r="36" spans="1:45" ht="12.75">
      <c r="A36" s="80" t="s">
        <v>23</v>
      </c>
      <c r="B36" s="81" t="s">
        <v>63</v>
      </c>
      <c r="C36" s="82" t="s">
        <v>23</v>
      </c>
      <c r="D36" s="83"/>
      <c r="E36" s="83"/>
      <c r="F36" s="83"/>
      <c r="G36" s="83">
        <v>746</v>
      </c>
      <c r="H36" s="83"/>
      <c r="I36" s="83"/>
      <c r="J36" s="83"/>
      <c r="K36" s="84"/>
      <c r="L36" s="83">
        <v>1505</v>
      </c>
      <c r="M36" s="83"/>
      <c r="N36" s="83"/>
      <c r="O36" s="85"/>
      <c r="P36" s="86"/>
      <c r="Q36" s="85"/>
      <c r="R36" s="85"/>
      <c r="S36" s="85"/>
      <c r="T36" s="86" t="s">
        <v>63</v>
      </c>
      <c r="U36" s="86"/>
      <c r="V36" s="85">
        <v>1505</v>
      </c>
      <c r="W36" s="85"/>
      <c r="X36" s="86"/>
      <c r="Y36" s="86">
        <v>746</v>
      </c>
      <c r="Z36" s="86"/>
      <c r="AA36" s="86"/>
      <c r="AB36" s="86"/>
      <c r="AC36" s="86"/>
      <c r="AD36" s="86"/>
      <c r="AE36" s="87"/>
      <c r="AF36" s="87"/>
      <c r="AG36" s="87"/>
      <c r="AH36" s="87"/>
      <c r="AI36" s="85"/>
      <c r="AJ36" s="85"/>
      <c r="AK36" s="85"/>
      <c r="AL36" s="85"/>
      <c r="AM36" s="85"/>
      <c r="AN36" s="85"/>
      <c r="AO36" s="88" t="s">
        <v>23</v>
      </c>
      <c r="AP36" s="88" t="s">
        <v>23</v>
      </c>
      <c r="AQ36" s="88" t="s">
        <v>23</v>
      </c>
      <c r="AR36" s="88" t="s">
        <v>23</v>
      </c>
      <c r="AS36" s="36"/>
    </row>
    <row r="37" spans="1:45" ht="156">
      <c r="A37" s="71" t="s">
        <v>74</v>
      </c>
      <c r="B37" s="72" t="s">
        <v>75</v>
      </c>
      <c r="C37" s="73">
        <v>2</v>
      </c>
      <c r="D37" s="74">
        <v>104.29</v>
      </c>
      <c r="E37" s="74" t="s">
        <v>76</v>
      </c>
      <c r="F37" s="74" t="s">
        <v>77</v>
      </c>
      <c r="G37" s="74">
        <v>209</v>
      </c>
      <c r="H37" s="74" t="s">
        <v>78</v>
      </c>
      <c r="I37" s="74" t="s">
        <v>79</v>
      </c>
      <c r="J37" s="74" t="s">
        <v>80</v>
      </c>
      <c r="K37" s="75" t="s">
        <v>81</v>
      </c>
      <c r="L37" s="74">
        <v>1468</v>
      </c>
      <c r="M37" s="74" t="s">
        <v>82</v>
      </c>
      <c r="N37" s="74" t="s">
        <v>83</v>
      </c>
      <c r="O37" s="76">
        <f>34+11</f>
        <v>45</v>
      </c>
      <c r="P37" s="77" t="s">
        <v>57</v>
      </c>
      <c r="Q37" s="76">
        <f>527+170</f>
        <v>697</v>
      </c>
      <c r="R37" s="76">
        <v>209</v>
      </c>
      <c r="S37" s="76">
        <v>1468</v>
      </c>
      <c r="T37" s="77"/>
      <c r="U37" s="77"/>
      <c r="V37" s="76"/>
      <c r="W37" s="76"/>
      <c r="X37" s="77">
        <v>2660</v>
      </c>
      <c r="Y37" s="77"/>
      <c r="Z37" s="77"/>
      <c r="AA37" s="77"/>
      <c r="AB37" s="77"/>
      <c r="AC37" s="77"/>
      <c r="AD37" s="77"/>
      <c r="AE37" s="78">
        <v>527</v>
      </c>
      <c r="AF37" s="78">
        <v>805</v>
      </c>
      <c r="AG37" s="78">
        <v>170</v>
      </c>
      <c r="AH37" s="78">
        <v>136</v>
      </c>
      <c r="AI37" s="76">
        <v>34</v>
      </c>
      <c r="AJ37" s="76">
        <v>149</v>
      </c>
      <c r="AK37" s="76">
        <v>11</v>
      </c>
      <c r="AL37" s="76">
        <v>26</v>
      </c>
      <c r="AM37" s="76">
        <v>1468</v>
      </c>
      <c r="AN37" s="76">
        <v>209</v>
      </c>
      <c r="AO37" s="79">
        <v>15.5</v>
      </c>
      <c r="AP37" s="79">
        <v>5.401</v>
      </c>
      <c r="AQ37" s="79">
        <v>15.472</v>
      </c>
      <c r="AR37" s="79">
        <v>5.216</v>
      </c>
      <c r="AS37" s="36"/>
    </row>
    <row r="38" spans="1:45" ht="38.25">
      <c r="A38" s="80" t="s">
        <v>23</v>
      </c>
      <c r="B38" s="81" t="s">
        <v>84</v>
      </c>
      <c r="C38" s="82" t="s">
        <v>85</v>
      </c>
      <c r="D38" s="83"/>
      <c r="E38" s="83"/>
      <c r="F38" s="83"/>
      <c r="G38" s="83">
        <v>59</v>
      </c>
      <c r="H38" s="83"/>
      <c r="I38" s="83"/>
      <c r="J38" s="83" t="s">
        <v>85</v>
      </c>
      <c r="K38" s="84"/>
      <c r="L38" s="83">
        <v>770</v>
      </c>
      <c r="M38" s="83"/>
      <c r="N38" s="83"/>
      <c r="O38" s="85"/>
      <c r="P38" s="86"/>
      <c r="Q38" s="85"/>
      <c r="R38" s="85"/>
      <c r="S38" s="85"/>
      <c r="T38" s="86" t="s">
        <v>84</v>
      </c>
      <c r="U38" s="86"/>
      <c r="V38" s="85">
        <v>770</v>
      </c>
      <c r="W38" s="85"/>
      <c r="X38" s="86"/>
      <c r="Y38" s="86">
        <v>59</v>
      </c>
      <c r="Z38" s="86"/>
      <c r="AA38" s="86" t="s">
        <v>85</v>
      </c>
      <c r="AB38" s="86"/>
      <c r="AC38" s="86" t="s">
        <v>60</v>
      </c>
      <c r="AD38" s="86"/>
      <c r="AE38" s="87"/>
      <c r="AF38" s="87"/>
      <c r="AG38" s="87"/>
      <c r="AH38" s="87"/>
      <c r="AI38" s="85"/>
      <c r="AJ38" s="85"/>
      <c r="AK38" s="85"/>
      <c r="AL38" s="85"/>
      <c r="AM38" s="85"/>
      <c r="AN38" s="85"/>
      <c r="AO38" s="88" t="s">
        <v>23</v>
      </c>
      <c r="AP38" s="88" t="s">
        <v>23</v>
      </c>
      <c r="AQ38" s="88" t="s">
        <v>23</v>
      </c>
      <c r="AR38" s="88" t="s">
        <v>23</v>
      </c>
      <c r="AS38" s="36"/>
    </row>
    <row r="39" spans="1:45" ht="25.5">
      <c r="A39" s="80" t="s">
        <v>23</v>
      </c>
      <c r="B39" s="81" t="s">
        <v>86</v>
      </c>
      <c r="C39" s="82" t="s">
        <v>87</v>
      </c>
      <c r="D39" s="83"/>
      <c r="E39" s="83"/>
      <c r="F39" s="83"/>
      <c r="G39" s="83">
        <v>34</v>
      </c>
      <c r="H39" s="83"/>
      <c r="I39" s="83"/>
      <c r="J39" s="83" t="s">
        <v>87</v>
      </c>
      <c r="K39" s="84"/>
      <c r="L39" s="83">
        <v>422</v>
      </c>
      <c r="M39" s="83"/>
      <c r="N39" s="83"/>
      <c r="O39" s="85"/>
      <c r="P39" s="86"/>
      <c r="Q39" s="85"/>
      <c r="R39" s="85"/>
      <c r="S39" s="85"/>
      <c r="T39" s="86"/>
      <c r="U39" s="86" t="s">
        <v>86</v>
      </c>
      <c r="V39" s="85"/>
      <c r="W39" s="85">
        <v>422</v>
      </c>
      <c r="X39" s="86"/>
      <c r="Y39" s="86"/>
      <c r="Z39" s="86">
        <v>34</v>
      </c>
      <c r="AA39" s="86"/>
      <c r="AB39" s="86" t="s">
        <v>87</v>
      </c>
      <c r="AC39" s="86"/>
      <c r="AD39" s="86" t="s">
        <v>60</v>
      </c>
      <c r="AE39" s="87"/>
      <c r="AF39" s="87"/>
      <c r="AG39" s="87"/>
      <c r="AH39" s="87"/>
      <c r="AI39" s="85"/>
      <c r="AJ39" s="85"/>
      <c r="AK39" s="85"/>
      <c r="AL39" s="85"/>
      <c r="AM39" s="85"/>
      <c r="AN39" s="85"/>
      <c r="AO39" s="88" t="s">
        <v>23</v>
      </c>
      <c r="AP39" s="88" t="s">
        <v>23</v>
      </c>
      <c r="AQ39" s="88" t="s">
        <v>23</v>
      </c>
      <c r="AR39" s="88" t="s">
        <v>23</v>
      </c>
      <c r="AS39" s="36"/>
    </row>
    <row r="40" spans="1:45" ht="12.75">
      <c r="A40" s="80" t="s">
        <v>23</v>
      </c>
      <c r="B40" s="81" t="s">
        <v>63</v>
      </c>
      <c r="C40" s="82" t="s">
        <v>23</v>
      </c>
      <c r="D40" s="83"/>
      <c r="E40" s="83"/>
      <c r="F40" s="83"/>
      <c r="G40" s="83">
        <v>302</v>
      </c>
      <c r="H40" s="83"/>
      <c r="I40" s="83"/>
      <c r="J40" s="83"/>
      <c r="K40" s="84"/>
      <c r="L40" s="83">
        <v>2660</v>
      </c>
      <c r="M40" s="83"/>
      <c r="N40" s="83"/>
      <c r="O40" s="85"/>
      <c r="P40" s="86"/>
      <c r="Q40" s="85"/>
      <c r="R40" s="85"/>
      <c r="S40" s="85"/>
      <c r="T40" s="86" t="s">
        <v>63</v>
      </c>
      <c r="U40" s="86"/>
      <c r="V40" s="85">
        <v>2660</v>
      </c>
      <c r="W40" s="85"/>
      <c r="X40" s="86"/>
      <c r="Y40" s="86">
        <v>302</v>
      </c>
      <c r="Z40" s="86"/>
      <c r="AA40" s="86"/>
      <c r="AB40" s="86"/>
      <c r="AC40" s="86"/>
      <c r="AD40" s="86"/>
      <c r="AE40" s="87"/>
      <c r="AF40" s="87"/>
      <c r="AG40" s="87"/>
      <c r="AH40" s="87"/>
      <c r="AI40" s="85"/>
      <c r="AJ40" s="85"/>
      <c r="AK40" s="85"/>
      <c r="AL40" s="85"/>
      <c r="AM40" s="85"/>
      <c r="AN40" s="85"/>
      <c r="AO40" s="88" t="s">
        <v>23</v>
      </c>
      <c r="AP40" s="88" t="s">
        <v>23</v>
      </c>
      <c r="AQ40" s="88" t="s">
        <v>23</v>
      </c>
      <c r="AR40" s="88" t="s">
        <v>23</v>
      </c>
      <c r="AS40" s="36"/>
    </row>
    <row r="41" spans="1:45" ht="156">
      <c r="A41" s="71" t="s">
        <v>88</v>
      </c>
      <c r="B41" s="72" t="s">
        <v>89</v>
      </c>
      <c r="C41" s="73">
        <v>4</v>
      </c>
      <c r="D41" s="74">
        <v>84.5</v>
      </c>
      <c r="E41" s="74" t="s">
        <v>90</v>
      </c>
      <c r="F41" s="74" t="s">
        <v>91</v>
      </c>
      <c r="G41" s="74">
        <v>338</v>
      </c>
      <c r="H41" s="74" t="s">
        <v>92</v>
      </c>
      <c r="I41" s="74" t="s">
        <v>93</v>
      </c>
      <c r="J41" s="74" t="s">
        <v>94</v>
      </c>
      <c r="K41" s="75" t="s">
        <v>95</v>
      </c>
      <c r="L41" s="74">
        <v>1745</v>
      </c>
      <c r="M41" s="74" t="s">
        <v>96</v>
      </c>
      <c r="N41" s="74" t="s">
        <v>97</v>
      </c>
      <c r="O41" s="76">
        <f>18+15</f>
        <v>33</v>
      </c>
      <c r="P41" s="77" t="s">
        <v>57</v>
      </c>
      <c r="Q41" s="76">
        <f>279+232</f>
        <v>511</v>
      </c>
      <c r="R41" s="76">
        <v>338</v>
      </c>
      <c r="S41" s="76">
        <v>1745</v>
      </c>
      <c r="T41" s="77"/>
      <c r="U41" s="77"/>
      <c r="V41" s="76"/>
      <c r="W41" s="76"/>
      <c r="X41" s="77">
        <v>2619</v>
      </c>
      <c r="Y41" s="77"/>
      <c r="Z41" s="77"/>
      <c r="AA41" s="77"/>
      <c r="AB41" s="77"/>
      <c r="AC41" s="77"/>
      <c r="AD41" s="77"/>
      <c r="AE41" s="78">
        <v>279</v>
      </c>
      <c r="AF41" s="78">
        <v>822</v>
      </c>
      <c r="AG41" s="78">
        <v>232</v>
      </c>
      <c r="AH41" s="78">
        <v>644</v>
      </c>
      <c r="AI41" s="76">
        <v>18</v>
      </c>
      <c r="AJ41" s="76">
        <v>168</v>
      </c>
      <c r="AK41" s="76">
        <v>15</v>
      </c>
      <c r="AL41" s="76">
        <v>152</v>
      </c>
      <c r="AM41" s="76">
        <v>1745</v>
      </c>
      <c r="AN41" s="76">
        <v>338</v>
      </c>
      <c r="AO41" s="79">
        <v>15.5</v>
      </c>
      <c r="AP41" s="79">
        <v>4.892</v>
      </c>
      <c r="AQ41" s="79">
        <v>15.495</v>
      </c>
      <c r="AR41" s="79">
        <v>4.237</v>
      </c>
      <c r="AS41" s="36"/>
    </row>
    <row r="42" spans="1:45" ht="38.25">
      <c r="A42" s="80" t="s">
        <v>23</v>
      </c>
      <c r="B42" s="81" t="s">
        <v>98</v>
      </c>
      <c r="C42" s="82" t="s">
        <v>85</v>
      </c>
      <c r="D42" s="83"/>
      <c r="E42" s="83"/>
      <c r="F42" s="83"/>
      <c r="G42" s="83">
        <v>43</v>
      </c>
      <c r="H42" s="83"/>
      <c r="I42" s="83"/>
      <c r="J42" s="83" t="s">
        <v>85</v>
      </c>
      <c r="K42" s="84"/>
      <c r="L42" s="83">
        <v>565</v>
      </c>
      <c r="M42" s="83"/>
      <c r="N42" s="83"/>
      <c r="O42" s="85"/>
      <c r="P42" s="86"/>
      <c r="Q42" s="85"/>
      <c r="R42" s="85"/>
      <c r="S42" s="85"/>
      <c r="T42" s="86" t="s">
        <v>98</v>
      </c>
      <c r="U42" s="86"/>
      <c r="V42" s="85">
        <v>565</v>
      </c>
      <c r="W42" s="85"/>
      <c r="X42" s="86"/>
      <c r="Y42" s="86">
        <v>43</v>
      </c>
      <c r="Z42" s="86"/>
      <c r="AA42" s="86" t="s">
        <v>85</v>
      </c>
      <c r="AB42" s="86"/>
      <c r="AC42" s="86" t="s">
        <v>60</v>
      </c>
      <c r="AD42" s="86"/>
      <c r="AE42" s="87"/>
      <c r="AF42" s="87"/>
      <c r="AG42" s="87"/>
      <c r="AH42" s="87"/>
      <c r="AI42" s="85"/>
      <c r="AJ42" s="85"/>
      <c r="AK42" s="85"/>
      <c r="AL42" s="85"/>
      <c r="AM42" s="85"/>
      <c r="AN42" s="85"/>
      <c r="AO42" s="88" t="s">
        <v>23</v>
      </c>
      <c r="AP42" s="88" t="s">
        <v>23</v>
      </c>
      <c r="AQ42" s="88" t="s">
        <v>23</v>
      </c>
      <c r="AR42" s="88" t="s">
        <v>23</v>
      </c>
      <c r="AS42" s="36"/>
    </row>
    <row r="43" spans="1:45" ht="25.5">
      <c r="A43" s="80" t="s">
        <v>23</v>
      </c>
      <c r="B43" s="81" t="s">
        <v>99</v>
      </c>
      <c r="C43" s="82" t="s">
        <v>87</v>
      </c>
      <c r="D43" s="83"/>
      <c r="E43" s="83"/>
      <c r="F43" s="83"/>
      <c r="G43" s="83">
        <v>25</v>
      </c>
      <c r="H43" s="83"/>
      <c r="I43" s="83"/>
      <c r="J43" s="83" t="s">
        <v>87</v>
      </c>
      <c r="K43" s="84"/>
      <c r="L43" s="83">
        <v>309</v>
      </c>
      <c r="M43" s="83"/>
      <c r="N43" s="83"/>
      <c r="O43" s="85"/>
      <c r="P43" s="86"/>
      <c r="Q43" s="85"/>
      <c r="R43" s="85"/>
      <c r="S43" s="85"/>
      <c r="T43" s="86"/>
      <c r="U43" s="86" t="s">
        <v>99</v>
      </c>
      <c r="V43" s="85"/>
      <c r="W43" s="85">
        <v>309</v>
      </c>
      <c r="X43" s="86"/>
      <c r="Y43" s="86"/>
      <c r="Z43" s="86">
        <v>25</v>
      </c>
      <c r="AA43" s="86"/>
      <c r="AB43" s="86" t="s">
        <v>87</v>
      </c>
      <c r="AC43" s="86"/>
      <c r="AD43" s="86" t="s">
        <v>60</v>
      </c>
      <c r="AE43" s="87"/>
      <c r="AF43" s="87"/>
      <c r="AG43" s="87"/>
      <c r="AH43" s="87"/>
      <c r="AI43" s="85"/>
      <c r="AJ43" s="85"/>
      <c r="AK43" s="85"/>
      <c r="AL43" s="85"/>
      <c r="AM43" s="85"/>
      <c r="AN43" s="85"/>
      <c r="AO43" s="88" t="s">
        <v>23</v>
      </c>
      <c r="AP43" s="88" t="s">
        <v>23</v>
      </c>
      <c r="AQ43" s="88" t="s">
        <v>23</v>
      </c>
      <c r="AR43" s="88" t="s">
        <v>23</v>
      </c>
      <c r="AS43" s="36"/>
    </row>
    <row r="44" spans="1:45" ht="12.75">
      <c r="A44" s="80" t="s">
        <v>23</v>
      </c>
      <c r="B44" s="81" t="s">
        <v>63</v>
      </c>
      <c r="C44" s="82" t="s">
        <v>23</v>
      </c>
      <c r="D44" s="83"/>
      <c r="E44" s="83"/>
      <c r="F44" s="83"/>
      <c r="G44" s="83">
        <v>406</v>
      </c>
      <c r="H44" s="83"/>
      <c r="I44" s="83"/>
      <c r="J44" s="83"/>
      <c r="K44" s="84"/>
      <c r="L44" s="83">
        <v>2619</v>
      </c>
      <c r="M44" s="83"/>
      <c r="N44" s="83"/>
      <c r="O44" s="85"/>
      <c r="P44" s="86"/>
      <c r="Q44" s="85"/>
      <c r="R44" s="85"/>
      <c r="S44" s="85"/>
      <c r="T44" s="86" t="s">
        <v>63</v>
      </c>
      <c r="U44" s="86"/>
      <c r="V44" s="85">
        <v>2619</v>
      </c>
      <c r="W44" s="85"/>
      <c r="X44" s="86"/>
      <c r="Y44" s="86">
        <v>406</v>
      </c>
      <c r="Z44" s="86"/>
      <c r="AA44" s="86"/>
      <c r="AB44" s="86"/>
      <c r="AC44" s="86"/>
      <c r="AD44" s="86"/>
      <c r="AE44" s="87"/>
      <c r="AF44" s="87"/>
      <c r="AG44" s="87"/>
      <c r="AH44" s="87"/>
      <c r="AI44" s="85"/>
      <c r="AJ44" s="85"/>
      <c r="AK44" s="85"/>
      <c r="AL44" s="85"/>
      <c r="AM44" s="85"/>
      <c r="AN44" s="85"/>
      <c r="AO44" s="88" t="s">
        <v>23</v>
      </c>
      <c r="AP44" s="88" t="s">
        <v>23</v>
      </c>
      <c r="AQ44" s="88" t="s">
        <v>23</v>
      </c>
      <c r="AR44" s="88" t="s">
        <v>23</v>
      </c>
      <c r="AS44" s="36"/>
    </row>
    <row r="45" spans="1:45" ht="96">
      <c r="A45" s="71" t="s">
        <v>100</v>
      </c>
      <c r="B45" s="72" t="s">
        <v>101</v>
      </c>
      <c r="C45" s="73">
        <v>2</v>
      </c>
      <c r="D45" s="74">
        <v>6.57</v>
      </c>
      <c r="E45" s="74" t="s">
        <v>102</v>
      </c>
      <c r="F45" s="74"/>
      <c r="G45" s="74">
        <v>13</v>
      </c>
      <c r="H45" s="74" t="s">
        <v>103</v>
      </c>
      <c r="I45" s="74"/>
      <c r="J45" s="74" t="s">
        <v>104</v>
      </c>
      <c r="K45" s="75"/>
      <c r="L45" s="74">
        <v>163</v>
      </c>
      <c r="M45" s="74" t="s">
        <v>105</v>
      </c>
      <c r="N45" s="74"/>
      <c r="O45" s="76">
        <f>10+0</f>
        <v>10</v>
      </c>
      <c r="P45" s="77" t="s">
        <v>57</v>
      </c>
      <c r="Q45" s="76">
        <f>155+0</f>
        <v>155</v>
      </c>
      <c r="R45" s="76">
        <v>13</v>
      </c>
      <c r="S45" s="76">
        <v>163</v>
      </c>
      <c r="T45" s="77"/>
      <c r="U45" s="77"/>
      <c r="V45" s="76"/>
      <c r="W45" s="76"/>
      <c r="X45" s="77">
        <v>342</v>
      </c>
      <c r="Y45" s="77"/>
      <c r="Z45" s="77"/>
      <c r="AA45" s="77"/>
      <c r="AB45" s="77"/>
      <c r="AC45" s="77"/>
      <c r="AD45" s="77"/>
      <c r="AE45" s="78">
        <v>155</v>
      </c>
      <c r="AF45" s="78"/>
      <c r="AG45" s="78"/>
      <c r="AH45" s="78">
        <v>8</v>
      </c>
      <c r="AI45" s="76">
        <v>10</v>
      </c>
      <c r="AJ45" s="76"/>
      <c r="AK45" s="76"/>
      <c r="AL45" s="76">
        <v>3</v>
      </c>
      <c r="AM45" s="76">
        <v>163</v>
      </c>
      <c r="AN45" s="76">
        <v>13</v>
      </c>
      <c r="AO45" s="79">
        <v>15.5</v>
      </c>
      <c r="AP45" s="79" t="s">
        <v>23</v>
      </c>
      <c r="AQ45" s="79" t="s">
        <v>23</v>
      </c>
      <c r="AR45" s="79">
        <v>2.831</v>
      </c>
      <c r="AS45" s="36"/>
    </row>
    <row r="46" spans="1:45" ht="38.25">
      <c r="A46" s="80" t="s">
        <v>23</v>
      </c>
      <c r="B46" s="81" t="s">
        <v>106</v>
      </c>
      <c r="C46" s="82" t="s">
        <v>107</v>
      </c>
      <c r="D46" s="83"/>
      <c r="E46" s="83"/>
      <c r="F46" s="83"/>
      <c r="G46" s="83">
        <v>8</v>
      </c>
      <c r="H46" s="83"/>
      <c r="I46" s="83"/>
      <c r="J46" s="83" t="s">
        <v>107</v>
      </c>
      <c r="K46" s="84"/>
      <c r="L46" s="83">
        <v>105</v>
      </c>
      <c r="M46" s="83"/>
      <c r="N46" s="83"/>
      <c r="O46" s="85"/>
      <c r="P46" s="86"/>
      <c r="Q46" s="85"/>
      <c r="R46" s="85"/>
      <c r="S46" s="85"/>
      <c r="T46" s="86" t="s">
        <v>106</v>
      </c>
      <c r="U46" s="86"/>
      <c r="V46" s="85">
        <v>105</v>
      </c>
      <c r="W46" s="85"/>
      <c r="X46" s="86"/>
      <c r="Y46" s="86">
        <v>8</v>
      </c>
      <c r="Z46" s="86"/>
      <c r="AA46" s="86" t="s">
        <v>107</v>
      </c>
      <c r="AB46" s="86"/>
      <c r="AC46" s="86" t="s">
        <v>60</v>
      </c>
      <c r="AD46" s="86"/>
      <c r="AE46" s="87"/>
      <c r="AF46" s="87"/>
      <c r="AG46" s="87"/>
      <c r="AH46" s="87"/>
      <c r="AI46" s="85"/>
      <c r="AJ46" s="85"/>
      <c r="AK46" s="85"/>
      <c r="AL46" s="85"/>
      <c r="AM46" s="85"/>
      <c r="AN46" s="85"/>
      <c r="AO46" s="88" t="s">
        <v>23</v>
      </c>
      <c r="AP46" s="88" t="s">
        <v>23</v>
      </c>
      <c r="AQ46" s="88" t="s">
        <v>23</v>
      </c>
      <c r="AR46" s="88" t="s">
        <v>23</v>
      </c>
      <c r="AS46" s="36"/>
    </row>
    <row r="47" spans="1:45" ht="25.5">
      <c r="A47" s="80" t="s">
        <v>23</v>
      </c>
      <c r="B47" s="81" t="s">
        <v>108</v>
      </c>
      <c r="C47" s="82" t="s">
        <v>109</v>
      </c>
      <c r="D47" s="83"/>
      <c r="E47" s="83"/>
      <c r="F47" s="83"/>
      <c r="G47" s="83">
        <v>6</v>
      </c>
      <c r="H47" s="83"/>
      <c r="I47" s="83"/>
      <c r="J47" s="83" t="s">
        <v>109</v>
      </c>
      <c r="K47" s="84"/>
      <c r="L47" s="83">
        <v>74</v>
      </c>
      <c r="M47" s="83"/>
      <c r="N47" s="83"/>
      <c r="O47" s="85"/>
      <c r="P47" s="86"/>
      <c r="Q47" s="85"/>
      <c r="R47" s="85"/>
      <c r="S47" s="85"/>
      <c r="T47" s="86"/>
      <c r="U47" s="86" t="s">
        <v>108</v>
      </c>
      <c r="V47" s="85"/>
      <c r="W47" s="85">
        <v>74</v>
      </c>
      <c r="X47" s="86"/>
      <c r="Y47" s="86"/>
      <c r="Z47" s="86">
        <v>6</v>
      </c>
      <c r="AA47" s="86"/>
      <c r="AB47" s="86" t="s">
        <v>109</v>
      </c>
      <c r="AC47" s="86"/>
      <c r="AD47" s="86" t="s">
        <v>60</v>
      </c>
      <c r="AE47" s="87"/>
      <c r="AF47" s="87"/>
      <c r="AG47" s="87"/>
      <c r="AH47" s="87"/>
      <c r="AI47" s="85"/>
      <c r="AJ47" s="85"/>
      <c r="AK47" s="85"/>
      <c r="AL47" s="85"/>
      <c r="AM47" s="85"/>
      <c r="AN47" s="85"/>
      <c r="AO47" s="88" t="s">
        <v>23</v>
      </c>
      <c r="AP47" s="88" t="s">
        <v>23</v>
      </c>
      <c r="AQ47" s="88" t="s">
        <v>23</v>
      </c>
      <c r="AR47" s="88" t="s">
        <v>23</v>
      </c>
      <c r="AS47" s="36"/>
    </row>
    <row r="48" spans="1:45" ht="12.75">
      <c r="A48" s="80" t="s">
        <v>23</v>
      </c>
      <c r="B48" s="81" t="s">
        <v>63</v>
      </c>
      <c r="C48" s="82" t="s">
        <v>23</v>
      </c>
      <c r="D48" s="83"/>
      <c r="E48" s="83"/>
      <c r="F48" s="83"/>
      <c r="G48" s="83">
        <v>27</v>
      </c>
      <c r="H48" s="83"/>
      <c r="I48" s="83"/>
      <c r="J48" s="83"/>
      <c r="K48" s="84"/>
      <c r="L48" s="83">
        <v>342</v>
      </c>
      <c r="M48" s="83"/>
      <c r="N48" s="83"/>
      <c r="O48" s="85"/>
      <c r="P48" s="86"/>
      <c r="Q48" s="85"/>
      <c r="R48" s="85"/>
      <c r="S48" s="85"/>
      <c r="T48" s="86" t="s">
        <v>63</v>
      </c>
      <c r="U48" s="86"/>
      <c r="V48" s="85">
        <v>342</v>
      </c>
      <c r="W48" s="85"/>
      <c r="X48" s="86"/>
      <c r="Y48" s="86">
        <v>27</v>
      </c>
      <c r="Z48" s="86"/>
      <c r="AA48" s="86"/>
      <c r="AB48" s="86"/>
      <c r="AC48" s="86"/>
      <c r="AD48" s="86"/>
      <c r="AE48" s="87"/>
      <c r="AF48" s="87"/>
      <c r="AG48" s="87"/>
      <c r="AH48" s="87"/>
      <c r="AI48" s="85"/>
      <c r="AJ48" s="85"/>
      <c r="AK48" s="85"/>
      <c r="AL48" s="85"/>
      <c r="AM48" s="85"/>
      <c r="AN48" s="85"/>
      <c r="AO48" s="88" t="s">
        <v>23</v>
      </c>
      <c r="AP48" s="88" t="s">
        <v>23</v>
      </c>
      <c r="AQ48" s="88" t="s">
        <v>23</v>
      </c>
      <c r="AR48" s="88" t="s">
        <v>23</v>
      </c>
      <c r="AS48" s="36"/>
    </row>
    <row r="49" spans="1:45" ht="96">
      <c r="A49" s="71" t="s">
        <v>110</v>
      </c>
      <c r="B49" s="72" t="s">
        <v>111</v>
      </c>
      <c r="C49" s="73">
        <v>0.01</v>
      </c>
      <c r="D49" s="74">
        <v>3269.97</v>
      </c>
      <c r="E49" s="74" t="s">
        <v>112</v>
      </c>
      <c r="F49" s="74">
        <v>435.6</v>
      </c>
      <c r="G49" s="74">
        <v>33</v>
      </c>
      <c r="H49" s="74" t="s">
        <v>113</v>
      </c>
      <c r="I49" s="74">
        <v>4</v>
      </c>
      <c r="J49" s="74" t="s">
        <v>114</v>
      </c>
      <c r="K49" s="75">
        <v>4.634</v>
      </c>
      <c r="L49" s="74">
        <v>216</v>
      </c>
      <c r="M49" s="74" t="s">
        <v>115</v>
      </c>
      <c r="N49" s="74">
        <v>19</v>
      </c>
      <c r="O49" s="76">
        <f>6+0</f>
        <v>6</v>
      </c>
      <c r="P49" s="77" t="s">
        <v>57</v>
      </c>
      <c r="Q49" s="76">
        <f>93+0</f>
        <v>93</v>
      </c>
      <c r="R49" s="76">
        <v>33</v>
      </c>
      <c r="S49" s="76">
        <v>216</v>
      </c>
      <c r="T49" s="77"/>
      <c r="U49" s="77"/>
      <c r="V49" s="76"/>
      <c r="W49" s="76"/>
      <c r="X49" s="77">
        <v>324</v>
      </c>
      <c r="Y49" s="77"/>
      <c r="Z49" s="77"/>
      <c r="AA49" s="77"/>
      <c r="AB49" s="77"/>
      <c r="AC49" s="77"/>
      <c r="AD49" s="77"/>
      <c r="AE49" s="78">
        <v>93</v>
      </c>
      <c r="AF49" s="78">
        <v>19</v>
      </c>
      <c r="AG49" s="78"/>
      <c r="AH49" s="78">
        <v>104</v>
      </c>
      <c r="AI49" s="76">
        <v>6</v>
      </c>
      <c r="AJ49" s="76">
        <v>4</v>
      </c>
      <c r="AK49" s="76"/>
      <c r="AL49" s="76">
        <v>23</v>
      </c>
      <c r="AM49" s="76">
        <v>216</v>
      </c>
      <c r="AN49" s="76">
        <v>33</v>
      </c>
      <c r="AO49" s="79">
        <v>15.5</v>
      </c>
      <c r="AP49" s="79">
        <v>4.634</v>
      </c>
      <c r="AQ49" s="79" t="s">
        <v>23</v>
      </c>
      <c r="AR49" s="79">
        <v>4.538</v>
      </c>
      <c r="AS49" s="36"/>
    </row>
    <row r="50" spans="1:45" ht="38.25">
      <c r="A50" s="80" t="s">
        <v>23</v>
      </c>
      <c r="B50" s="81" t="s">
        <v>116</v>
      </c>
      <c r="C50" s="82" t="s">
        <v>107</v>
      </c>
      <c r="D50" s="83"/>
      <c r="E50" s="83"/>
      <c r="F50" s="83"/>
      <c r="G50" s="83">
        <v>5</v>
      </c>
      <c r="H50" s="83"/>
      <c r="I50" s="83"/>
      <c r="J50" s="83" t="s">
        <v>107</v>
      </c>
      <c r="K50" s="84"/>
      <c r="L50" s="83">
        <v>63</v>
      </c>
      <c r="M50" s="83"/>
      <c r="N50" s="83"/>
      <c r="O50" s="85"/>
      <c r="P50" s="86"/>
      <c r="Q50" s="85"/>
      <c r="R50" s="85"/>
      <c r="S50" s="85"/>
      <c r="T50" s="86" t="s">
        <v>116</v>
      </c>
      <c r="U50" s="86"/>
      <c r="V50" s="85">
        <v>63</v>
      </c>
      <c r="W50" s="85"/>
      <c r="X50" s="86"/>
      <c r="Y50" s="86">
        <v>5</v>
      </c>
      <c r="Z50" s="86"/>
      <c r="AA50" s="86" t="s">
        <v>107</v>
      </c>
      <c r="AB50" s="86"/>
      <c r="AC50" s="86" t="s">
        <v>60</v>
      </c>
      <c r="AD50" s="86"/>
      <c r="AE50" s="87"/>
      <c r="AF50" s="87"/>
      <c r="AG50" s="87"/>
      <c r="AH50" s="87"/>
      <c r="AI50" s="85"/>
      <c r="AJ50" s="85"/>
      <c r="AK50" s="85"/>
      <c r="AL50" s="85"/>
      <c r="AM50" s="85"/>
      <c r="AN50" s="85"/>
      <c r="AO50" s="88" t="s">
        <v>23</v>
      </c>
      <c r="AP50" s="88" t="s">
        <v>23</v>
      </c>
      <c r="AQ50" s="88" t="s">
        <v>23</v>
      </c>
      <c r="AR50" s="88" t="s">
        <v>23</v>
      </c>
      <c r="AS50" s="36"/>
    </row>
    <row r="51" spans="1:45" ht="25.5">
      <c r="A51" s="80" t="s">
        <v>23</v>
      </c>
      <c r="B51" s="81" t="s">
        <v>117</v>
      </c>
      <c r="C51" s="82" t="s">
        <v>109</v>
      </c>
      <c r="D51" s="83"/>
      <c r="E51" s="83"/>
      <c r="F51" s="83"/>
      <c r="G51" s="83">
        <v>4</v>
      </c>
      <c r="H51" s="83"/>
      <c r="I51" s="83"/>
      <c r="J51" s="83" t="s">
        <v>109</v>
      </c>
      <c r="K51" s="84"/>
      <c r="L51" s="83">
        <v>45</v>
      </c>
      <c r="M51" s="83"/>
      <c r="N51" s="83"/>
      <c r="O51" s="85"/>
      <c r="P51" s="86"/>
      <c r="Q51" s="85"/>
      <c r="R51" s="85"/>
      <c r="S51" s="85"/>
      <c r="T51" s="86"/>
      <c r="U51" s="86" t="s">
        <v>117</v>
      </c>
      <c r="V51" s="85"/>
      <c r="W51" s="85">
        <v>45</v>
      </c>
      <c r="X51" s="86"/>
      <c r="Y51" s="86"/>
      <c r="Z51" s="86">
        <v>4</v>
      </c>
      <c r="AA51" s="86"/>
      <c r="AB51" s="86" t="s">
        <v>109</v>
      </c>
      <c r="AC51" s="86"/>
      <c r="AD51" s="86" t="s">
        <v>60</v>
      </c>
      <c r="AE51" s="87"/>
      <c r="AF51" s="87"/>
      <c r="AG51" s="87"/>
      <c r="AH51" s="87"/>
      <c r="AI51" s="85"/>
      <c r="AJ51" s="85"/>
      <c r="AK51" s="85"/>
      <c r="AL51" s="85"/>
      <c r="AM51" s="85"/>
      <c r="AN51" s="85"/>
      <c r="AO51" s="88" t="s">
        <v>23</v>
      </c>
      <c r="AP51" s="88" t="s">
        <v>23</v>
      </c>
      <c r="AQ51" s="88" t="s">
        <v>23</v>
      </c>
      <c r="AR51" s="88" t="s">
        <v>23</v>
      </c>
      <c r="AS51" s="36"/>
    </row>
    <row r="52" spans="1:45" ht="12.75">
      <c r="A52" s="80" t="s">
        <v>23</v>
      </c>
      <c r="B52" s="81" t="s">
        <v>63</v>
      </c>
      <c r="C52" s="82" t="s">
        <v>23</v>
      </c>
      <c r="D52" s="83"/>
      <c r="E52" s="83"/>
      <c r="F52" s="83"/>
      <c r="G52" s="83">
        <v>42</v>
      </c>
      <c r="H52" s="83"/>
      <c r="I52" s="83"/>
      <c r="J52" s="83"/>
      <c r="K52" s="84"/>
      <c r="L52" s="83">
        <v>324</v>
      </c>
      <c r="M52" s="83"/>
      <c r="N52" s="83"/>
      <c r="O52" s="85"/>
      <c r="P52" s="86"/>
      <c r="Q52" s="85"/>
      <c r="R52" s="85"/>
      <c r="S52" s="85"/>
      <c r="T52" s="86" t="s">
        <v>63</v>
      </c>
      <c r="U52" s="86"/>
      <c r="V52" s="85">
        <v>324</v>
      </c>
      <c r="W52" s="85"/>
      <c r="X52" s="86"/>
      <c r="Y52" s="86">
        <v>42</v>
      </c>
      <c r="Z52" s="86"/>
      <c r="AA52" s="86"/>
      <c r="AB52" s="86"/>
      <c r="AC52" s="86"/>
      <c r="AD52" s="86"/>
      <c r="AE52" s="87"/>
      <c r="AF52" s="87"/>
      <c r="AG52" s="87"/>
      <c r="AH52" s="87"/>
      <c r="AI52" s="85"/>
      <c r="AJ52" s="85"/>
      <c r="AK52" s="85"/>
      <c r="AL52" s="85"/>
      <c r="AM52" s="85"/>
      <c r="AN52" s="85"/>
      <c r="AO52" s="88" t="s">
        <v>23</v>
      </c>
      <c r="AP52" s="88" t="s">
        <v>23</v>
      </c>
      <c r="AQ52" s="88" t="s">
        <v>23</v>
      </c>
      <c r="AR52" s="88" t="s">
        <v>23</v>
      </c>
      <c r="AS52" s="36"/>
    </row>
    <row r="53" spans="1:45" ht="84">
      <c r="A53" s="71" t="s">
        <v>118</v>
      </c>
      <c r="B53" s="72" t="s">
        <v>119</v>
      </c>
      <c r="C53" s="73">
        <v>1</v>
      </c>
      <c r="D53" s="74">
        <v>178.54</v>
      </c>
      <c r="E53" s="74" t="s">
        <v>120</v>
      </c>
      <c r="F53" s="74" t="s">
        <v>121</v>
      </c>
      <c r="G53" s="74">
        <v>179</v>
      </c>
      <c r="H53" s="74" t="s">
        <v>122</v>
      </c>
      <c r="I53" s="74">
        <v>11</v>
      </c>
      <c r="J53" s="74" t="s">
        <v>123</v>
      </c>
      <c r="K53" s="75" t="s">
        <v>124</v>
      </c>
      <c r="L53" s="74">
        <v>1198</v>
      </c>
      <c r="M53" s="74" t="s">
        <v>125</v>
      </c>
      <c r="N53" s="74">
        <v>64</v>
      </c>
      <c r="O53" s="76">
        <f>44+0</f>
        <v>44</v>
      </c>
      <c r="P53" s="77" t="s">
        <v>57</v>
      </c>
      <c r="Q53" s="76">
        <f>682+0</f>
        <v>682</v>
      </c>
      <c r="R53" s="76">
        <v>179</v>
      </c>
      <c r="S53" s="76">
        <v>1198</v>
      </c>
      <c r="T53" s="77"/>
      <c r="U53" s="77"/>
      <c r="V53" s="76"/>
      <c r="W53" s="76"/>
      <c r="X53" s="77">
        <v>1989</v>
      </c>
      <c r="Y53" s="77"/>
      <c r="Z53" s="77"/>
      <c r="AA53" s="77"/>
      <c r="AB53" s="77"/>
      <c r="AC53" s="77"/>
      <c r="AD53" s="77"/>
      <c r="AE53" s="78">
        <v>682</v>
      </c>
      <c r="AF53" s="78">
        <v>64</v>
      </c>
      <c r="AG53" s="78"/>
      <c r="AH53" s="78">
        <v>452</v>
      </c>
      <c r="AI53" s="76">
        <v>44</v>
      </c>
      <c r="AJ53" s="76">
        <v>11</v>
      </c>
      <c r="AK53" s="76"/>
      <c r="AL53" s="76">
        <v>124</v>
      </c>
      <c r="AM53" s="76">
        <v>1198</v>
      </c>
      <c r="AN53" s="76">
        <v>179</v>
      </c>
      <c r="AO53" s="79">
        <v>15.5</v>
      </c>
      <c r="AP53" s="79">
        <v>5.785</v>
      </c>
      <c r="AQ53" s="79">
        <v>15.633</v>
      </c>
      <c r="AR53" s="79">
        <v>3.648</v>
      </c>
      <c r="AS53" s="36"/>
    </row>
    <row r="54" spans="1:45" ht="38.25">
      <c r="A54" s="80" t="s">
        <v>23</v>
      </c>
      <c r="B54" s="81" t="s">
        <v>126</v>
      </c>
      <c r="C54" s="82" t="s">
        <v>107</v>
      </c>
      <c r="D54" s="83"/>
      <c r="E54" s="83"/>
      <c r="F54" s="83"/>
      <c r="G54" s="83">
        <v>35</v>
      </c>
      <c r="H54" s="83"/>
      <c r="I54" s="83"/>
      <c r="J54" s="83" t="s">
        <v>107</v>
      </c>
      <c r="K54" s="84"/>
      <c r="L54" s="83">
        <v>464</v>
      </c>
      <c r="M54" s="83"/>
      <c r="N54" s="83"/>
      <c r="O54" s="85"/>
      <c r="P54" s="86"/>
      <c r="Q54" s="85"/>
      <c r="R54" s="85"/>
      <c r="S54" s="85"/>
      <c r="T54" s="86" t="s">
        <v>126</v>
      </c>
      <c r="U54" s="86"/>
      <c r="V54" s="85">
        <v>464</v>
      </c>
      <c r="W54" s="85"/>
      <c r="X54" s="86"/>
      <c r="Y54" s="86">
        <v>35</v>
      </c>
      <c r="Z54" s="86"/>
      <c r="AA54" s="86" t="s">
        <v>107</v>
      </c>
      <c r="AB54" s="86"/>
      <c r="AC54" s="86" t="s">
        <v>60</v>
      </c>
      <c r="AD54" s="86"/>
      <c r="AE54" s="87"/>
      <c r="AF54" s="87"/>
      <c r="AG54" s="87"/>
      <c r="AH54" s="87"/>
      <c r="AI54" s="85"/>
      <c r="AJ54" s="85"/>
      <c r="AK54" s="85"/>
      <c r="AL54" s="85"/>
      <c r="AM54" s="85"/>
      <c r="AN54" s="85"/>
      <c r="AO54" s="88" t="s">
        <v>23</v>
      </c>
      <c r="AP54" s="88" t="s">
        <v>23</v>
      </c>
      <c r="AQ54" s="88" t="s">
        <v>23</v>
      </c>
      <c r="AR54" s="88" t="s">
        <v>23</v>
      </c>
      <c r="AS54" s="36"/>
    </row>
    <row r="55" spans="1:45" ht="25.5">
      <c r="A55" s="80" t="s">
        <v>23</v>
      </c>
      <c r="B55" s="81" t="s">
        <v>127</v>
      </c>
      <c r="C55" s="82" t="s">
        <v>109</v>
      </c>
      <c r="D55" s="83"/>
      <c r="E55" s="83"/>
      <c r="F55" s="83"/>
      <c r="G55" s="83">
        <v>26</v>
      </c>
      <c r="H55" s="83"/>
      <c r="I55" s="83"/>
      <c r="J55" s="83" t="s">
        <v>109</v>
      </c>
      <c r="K55" s="84"/>
      <c r="L55" s="83">
        <v>327</v>
      </c>
      <c r="M55" s="83"/>
      <c r="N55" s="83"/>
      <c r="O55" s="85"/>
      <c r="P55" s="86"/>
      <c r="Q55" s="85"/>
      <c r="R55" s="85"/>
      <c r="S55" s="85"/>
      <c r="T55" s="86"/>
      <c r="U55" s="86" t="s">
        <v>127</v>
      </c>
      <c r="V55" s="85"/>
      <c r="W55" s="85">
        <v>327</v>
      </c>
      <c r="X55" s="86"/>
      <c r="Y55" s="86"/>
      <c r="Z55" s="86">
        <v>26</v>
      </c>
      <c r="AA55" s="86"/>
      <c r="AB55" s="86" t="s">
        <v>109</v>
      </c>
      <c r="AC55" s="86"/>
      <c r="AD55" s="86" t="s">
        <v>60</v>
      </c>
      <c r="AE55" s="87"/>
      <c r="AF55" s="87"/>
      <c r="AG55" s="87"/>
      <c r="AH55" s="87"/>
      <c r="AI55" s="85"/>
      <c r="AJ55" s="85"/>
      <c r="AK55" s="85"/>
      <c r="AL55" s="85"/>
      <c r="AM55" s="85"/>
      <c r="AN55" s="85"/>
      <c r="AO55" s="88" t="s">
        <v>23</v>
      </c>
      <c r="AP55" s="88" t="s">
        <v>23</v>
      </c>
      <c r="AQ55" s="88" t="s">
        <v>23</v>
      </c>
      <c r="AR55" s="88" t="s">
        <v>23</v>
      </c>
      <c r="AS55" s="36"/>
    </row>
    <row r="56" spans="1:45" ht="12.75">
      <c r="A56" s="80" t="s">
        <v>23</v>
      </c>
      <c r="B56" s="81" t="s">
        <v>63</v>
      </c>
      <c r="C56" s="82" t="s">
        <v>23</v>
      </c>
      <c r="D56" s="83"/>
      <c r="E56" s="83"/>
      <c r="F56" s="83"/>
      <c r="G56" s="83">
        <v>240</v>
      </c>
      <c r="H56" s="83"/>
      <c r="I56" s="83"/>
      <c r="J56" s="83"/>
      <c r="K56" s="84"/>
      <c r="L56" s="83">
        <v>1989</v>
      </c>
      <c r="M56" s="83"/>
      <c r="N56" s="83"/>
      <c r="O56" s="85"/>
      <c r="P56" s="86"/>
      <c r="Q56" s="85"/>
      <c r="R56" s="85"/>
      <c r="S56" s="85"/>
      <c r="T56" s="86" t="s">
        <v>63</v>
      </c>
      <c r="U56" s="86"/>
      <c r="V56" s="85">
        <v>1989</v>
      </c>
      <c r="W56" s="85"/>
      <c r="X56" s="86"/>
      <c r="Y56" s="86">
        <v>240</v>
      </c>
      <c r="Z56" s="86"/>
      <c r="AA56" s="86"/>
      <c r="AB56" s="86"/>
      <c r="AC56" s="86"/>
      <c r="AD56" s="86"/>
      <c r="AE56" s="87"/>
      <c r="AF56" s="87"/>
      <c r="AG56" s="87"/>
      <c r="AH56" s="87"/>
      <c r="AI56" s="85"/>
      <c r="AJ56" s="85"/>
      <c r="AK56" s="85"/>
      <c r="AL56" s="85"/>
      <c r="AM56" s="85"/>
      <c r="AN56" s="85"/>
      <c r="AO56" s="88" t="s">
        <v>23</v>
      </c>
      <c r="AP56" s="88" t="s">
        <v>23</v>
      </c>
      <c r="AQ56" s="88" t="s">
        <v>23</v>
      </c>
      <c r="AR56" s="88" t="s">
        <v>23</v>
      </c>
      <c r="AS56" s="36"/>
    </row>
    <row r="57" spans="1:45" ht="96">
      <c r="A57" s="71" t="s">
        <v>128</v>
      </c>
      <c r="B57" s="72" t="s">
        <v>129</v>
      </c>
      <c r="C57" s="73">
        <v>0.01</v>
      </c>
      <c r="D57" s="74">
        <v>809.97</v>
      </c>
      <c r="E57" s="74" t="s">
        <v>130</v>
      </c>
      <c r="F57" s="74" t="s">
        <v>131</v>
      </c>
      <c r="G57" s="74">
        <v>8</v>
      </c>
      <c r="H57" s="74" t="s">
        <v>132</v>
      </c>
      <c r="I57" s="74"/>
      <c r="J57" s="74" t="s">
        <v>133</v>
      </c>
      <c r="K57" s="75" t="s">
        <v>134</v>
      </c>
      <c r="L57" s="74">
        <v>56</v>
      </c>
      <c r="M57" s="74" t="s">
        <v>135</v>
      </c>
      <c r="N57" s="74"/>
      <c r="O57" s="76">
        <f>4+0</f>
        <v>4</v>
      </c>
      <c r="P57" s="77" t="s">
        <v>57</v>
      </c>
      <c r="Q57" s="76">
        <f>50+0</f>
        <v>50</v>
      </c>
      <c r="R57" s="76">
        <v>8</v>
      </c>
      <c r="S57" s="76">
        <v>56</v>
      </c>
      <c r="T57" s="77"/>
      <c r="U57" s="77"/>
      <c r="V57" s="76"/>
      <c r="W57" s="76"/>
      <c r="X57" s="77">
        <v>122</v>
      </c>
      <c r="Y57" s="77"/>
      <c r="Z57" s="77"/>
      <c r="AA57" s="77"/>
      <c r="AB57" s="77"/>
      <c r="AC57" s="77"/>
      <c r="AD57" s="77"/>
      <c r="AE57" s="78">
        <v>50</v>
      </c>
      <c r="AF57" s="78"/>
      <c r="AG57" s="78"/>
      <c r="AH57" s="78">
        <v>6</v>
      </c>
      <c r="AI57" s="76">
        <v>4</v>
      </c>
      <c r="AJ57" s="76"/>
      <c r="AK57" s="76"/>
      <c r="AL57" s="76">
        <v>4</v>
      </c>
      <c r="AM57" s="76">
        <v>56</v>
      </c>
      <c r="AN57" s="76">
        <v>8</v>
      </c>
      <c r="AO57" s="79">
        <v>12.393</v>
      </c>
      <c r="AP57" s="79">
        <v>3.87</v>
      </c>
      <c r="AQ57" s="79">
        <v>11.735</v>
      </c>
      <c r="AR57" s="79">
        <v>1.613</v>
      </c>
      <c r="AS57" s="36"/>
    </row>
    <row r="58" spans="1:45" ht="38.25">
      <c r="A58" s="80" t="s">
        <v>23</v>
      </c>
      <c r="B58" s="81" t="s">
        <v>136</v>
      </c>
      <c r="C58" s="82" t="s">
        <v>137</v>
      </c>
      <c r="D58" s="83"/>
      <c r="E58" s="83"/>
      <c r="F58" s="83"/>
      <c r="G58" s="83">
        <v>4</v>
      </c>
      <c r="H58" s="83"/>
      <c r="I58" s="83"/>
      <c r="J58" s="83" t="s">
        <v>137</v>
      </c>
      <c r="K58" s="84"/>
      <c r="L58" s="83">
        <v>40</v>
      </c>
      <c r="M58" s="83"/>
      <c r="N58" s="83"/>
      <c r="O58" s="85"/>
      <c r="P58" s="86"/>
      <c r="Q58" s="85"/>
      <c r="R58" s="85"/>
      <c r="S58" s="85"/>
      <c r="T58" s="86" t="s">
        <v>136</v>
      </c>
      <c r="U58" s="86"/>
      <c r="V58" s="85">
        <v>40</v>
      </c>
      <c r="W58" s="85"/>
      <c r="X58" s="86"/>
      <c r="Y58" s="86">
        <v>4</v>
      </c>
      <c r="Z58" s="86"/>
      <c r="AA58" s="86" t="s">
        <v>137</v>
      </c>
      <c r="AB58" s="86"/>
      <c r="AC58" s="86" t="s">
        <v>60</v>
      </c>
      <c r="AD58" s="86"/>
      <c r="AE58" s="87"/>
      <c r="AF58" s="87"/>
      <c r="AG58" s="87"/>
      <c r="AH58" s="87"/>
      <c r="AI58" s="85"/>
      <c r="AJ58" s="85"/>
      <c r="AK58" s="85"/>
      <c r="AL58" s="85"/>
      <c r="AM58" s="85"/>
      <c r="AN58" s="85"/>
      <c r="AO58" s="88" t="s">
        <v>23</v>
      </c>
      <c r="AP58" s="88" t="s">
        <v>23</v>
      </c>
      <c r="AQ58" s="88" t="s">
        <v>23</v>
      </c>
      <c r="AR58" s="88" t="s">
        <v>23</v>
      </c>
      <c r="AS58" s="36"/>
    </row>
    <row r="59" spans="1:45" ht="25.5">
      <c r="A59" s="80" t="s">
        <v>23</v>
      </c>
      <c r="B59" s="81" t="s">
        <v>138</v>
      </c>
      <c r="C59" s="82" t="s">
        <v>139</v>
      </c>
      <c r="D59" s="83"/>
      <c r="E59" s="83"/>
      <c r="F59" s="83"/>
      <c r="G59" s="83">
        <v>3</v>
      </c>
      <c r="H59" s="83"/>
      <c r="I59" s="83"/>
      <c r="J59" s="83" t="s">
        <v>139</v>
      </c>
      <c r="K59" s="84"/>
      <c r="L59" s="83">
        <v>26</v>
      </c>
      <c r="M59" s="83"/>
      <c r="N59" s="83"/>
      <c r="O59" s="85"/>
      <c r="P59" s="86"/>
      <c r="Q59" s="85"/>
      <c r="R59" s="85"/>
      <c r="S59" s="85"/>
      <c r="T59" s="86"/>
      <c r="U59" s="86" t="s">
        <v>138</v>
      </c>
      <c r="V59" s="85"/>
      <c r="W59" s="85">
        <v>26</v>
      </c>
      <c r="X59" s="86"/>
      <c r="Y59" s="86"/>
      <c r="Z59" s="86">
        <v>3</v>
      </c>
      <c r="AA59" s="86"/>
      <c r="AB59" s="86" t="s">
        <v>139</v>
      </c>
      <c r="AC59" s="86"/>
      <c r="AD59" s="86" t="s">
        <v>60</v>
      </c>
      <c r="AE59" s="87"/>
      <c r="AF59" s="87"/>
      <c r="AG59" s="87"/>
      <c r="AH59" s="87"/>
      <c r="AI59" s="85"/>
      <c r="AJ59" s="85"/>
      <c r="AK59" s="85"/>
      <c r="AL59" s="85"/>
      <c r="AM59" s="85"/>
      <c r="AN59" s="85"/>
      <c r="AO59" s="88" t="s">
        <v>23</v>
      </c>
      <c r="AP59" s="88" t="s">
        <v>23</v>
      </c>
      <c r="AQ59" s="88" t="s">
        <v>23</v>
      </c>
      <c r="AR59" s="88" t="s">
        <v>23</v>
      </c>
      <c r="AS59" s="36"/>
    </row>
    <row r="60" spans="1:45" ht="12.75">
      <c r="A60" s="80" t="s">
        <v>23</v>
      </c>
      <c r="B60" s="81" t="s">
        <v>63</v>
      </c>
      <c r="C60" s="82" t="s">
        <v>23</v>
      </c>
      <c r="D60" s="83"/>
      <c r="E60" s="83"/>
      <c r="F60" s="83"/>
      <c r="G60" s="83">
        <v>15</v>
      </c>
      <c r="H60" s="83"/>
      <c r="I60" s="83"/>
      <c r="J60" s="83"/>
      <c r="K60" s="84"/>
      <c r="L60" s="83">
        <v>122</v>
      </c>
      <c r="M60" s="83"/>
      <c r="N60" s="83"/>
      <c r="O60" s="85"/>
      <c r="P60" s="86"/>
      <c r="Q60" s="85"/>
      <c r="R60" s="85"/>
      <c r="S60" s="85"/>
      <c r="T60" s="86" t="s">
        <v>63</v>
      </c>
      <c r="U60" s="86"/>
      <c r="V60" s="85">
        <v>122</v>
      </c>
      <c r="W60" s="85"/>
      <c r="X60" s="86"/>
      <c r="Y60" s="86">
        <v>15</v>
      </c>
      <c r="Z60" s="86"/>
      <c r="AA60" s="86"/>
      <c r="AB60" s="86"/>
      <c r="AC60" s="86"/>
      <c r="AD60" s="86"/>
      <c r="AE60" s="87"/>
      <c r="AF60" s="87"/>
      <c r="AG60" s="87"/>
      <c r="AH60" s="87"/>
      <c r="AI60" s="85"/>
      <c r="AJ60" s="85"/>
      <c r="AK60" s="85"/>
      <c r="AL60" s="85"/>
      <c r="AM60" s="85"/>
      <c r="AN60" s="85"/>
      <c r="AO60" s="88" t="s">
        <v>23</v>
      </c>
      <c r="AP60" s="88" t="s">
        <v>23</v>
      </c>
      <c r="AQ60" s="88" t="s">
        <v>23</v>
      </c>
      <c r="AR60" s="88" t="s">
        <v>23</v>
      </c>
      <c r="AS60" s="36"/>
    </row>
    <row r="61" spans="1:45" ht="96">
      <c r="A61" s="71" t="s">
        <v>140</v>
      </c>
      <c r="B61" s="72" t="s">
        <v>141</v>
      </c>
      <c r="C61" s="73">
        <v>0.12</v>
      </c>
      <c r="D61" s="74">
        <v>1302.89</v>
      </c>
      <c r="E61" s="74" t="s">
        <v>142</v>
      </c>
      <c r="F61" s="74" t="s">
        <v>143</v>
      </c>
      <c r="G61" s="74">
        <v>156</v>
      </c>
      <c r="H61" s="74" t="s">
        <v>144</v>
      </c>
      <c r="I61" s="74" t="s">
        <v>145</v>
      </c>
      <c r="J61" s="74" t="s">
        <v>146</v>
      </c>
      <c r="K61" s="75" t="s">
        <v>147</v>
      </c>
      <c r="L61" s="74">
        <v>949</v>
      </c>
      <c r="M61" s="74" t="s">
        <v>148</v>
      </c>
      <c r="N61" s="74" t="s">
        <v>149</v>
      </c>
      <c r="O61" s="76">
        <f>44+2</f>
        <v>46</v>
      </c>
      <c r="P61" s="77" t="s">
        <v>57</v>
      </c>
      <c r="Q61" s="76">
        <f>682+31</f>
        <v>713</v>
      </c>
      <c r="R61" s="76">
        <v>156</v>
      </c>
      <c r="S61" s="76">
        <v>949</v>
      </c>
      <c r="T61" s="77"/>
      <c r="U61" s="77"/>
      <c r="V61" s="76"/>
      <c r="W61" s="76"/>
      <c r="X61" s="77">
        <v>1776</v>
      </c>
      <c r="Y61" s="77"/>
      <c r="Z61" s="77"/>
      <c r="AA61" s="77"/>
      <c r="AB61" s="77"/>
      <c r="AC61" s="77"/>
      <c r="AD61" s="77"/>
      <c r="AE61" s="78">
        <v>682</v>
      </c>
      <c r="AF61" s="78">
        <v>105</v>
      </c>
      <c r="AG61" s="78">
        <v>31</v>
      </c>
      <c r="AH61" s="78">
        <v>162</v>
      </c>
      <c r="AI61" s="76">
        <v>44</v>
      </c>
      <c r="AJ61" s="76">
        <v>21</v>
      </c>
      <c r="AK61" s="76">
        <v>2</v>
      </c>
      <c r="AL61" s="76">
        <v>91</v>
      </c>
      <c r="AM61" s="76">
        <v>949</v>
      </c>
      <c r="AN61" s="76">
        <v>156</v>
      </c>
      <c r="AO61" s="79">
        <v>15.5</v>
      </c>
      <c r="AP61" s="79">
        <v>4.981</v>
      </c>
      <c r="AQ61" s="79">
        <v>15.478</v>
      </c>
      <c r="AR61" s="79">
        <v>1.775</v>
      </c>
      <c r="AS61" s="36"/>
    </row>
    <row r="62" spans="1:45" ht="38.25">
      <c r="A62" s="80" t="s">
        <v>23</v>
      </c>
      <c r="B62" s="81" t="s">
        <v>150</v>
      </c>
      <c r="C62" s="82" t="s">
        <v>107</v>
      </c>
      <c r="D62" s="83"/>
      <c r="E62" s="83"/>
      <c r="F62" s="83"/>
      <c r="G62" s="83">
        <v>37</v>
      </c>
      <c r="H62" s="83"/>
      <c r="I62" s="83"/>
      <c r="J62" s="83" t="s">
        <v>107</v>
      </c>
      <c r="K62" s="84"/>
      <c r="L62" s="83">
        <v>485</v>
      </c>
      <c r="M62" s="83"/>
      <c r="N62" s="83"/>
      <c r="O62" s="85"/>
      <c r="P62" s="86"/>
      <c r="Q62" s="85"/>
      <c r="R62" s="85"/>
      <c r="S62" s="85"/>
      <c r="T62" s="86" t="s">
        <v>150</v>
      </c>
      <c r="U62" s="86"/>
      <c r="V62" s="85">
        <v>485</v>
      </c>
      <c r="W62" s="85"/>
      <c r="X62" s="86"/>
      <c r="Y62" s="86">
        <v>37</v>
      </c>
      <c r="Z62" s="86"/>
      <c r="AA62" s="86" t="s">
        <v>107</v>
      </c>
      <c r="AB62" s="86"/>
      <c r="AC62" s="86" t="s">
        <v>60</v>
      </c>
      <c r="AD62" s="86"/>
      <c r="AE62" s="87"/>
      <c r="AF62" s="87"/>
      <c r="AG62" s="87"/>
      <c r="AH62" s="87"/>
      <c r="AI62" s="85"/>
      <c r="AJ62" s="85"/>
      <c r="AK62" s="85"/>
      <c r="AL62" s="85"/>
      <c r="AM62" s="85"/>
      <c r="AN62" s="85"/>
      <c r="AO62" s="88" t="s">
        <v>23</v>
      </c>
      <c r="AP62" s="88" t="s">
        <v>23</v>
      </c>
      <c r="AQ62" s="88" t="s">
        <v>23</v>
      </c>
      <c r="AR62" s="88" t="s">
        <v>23</v>
      </c>
      <c r="AS62" s="36"/>
    </row>
    <row r="63" spans="1:45" ht="25.5">
      <c r="A63" s="80" t="s">
        <v>23</v>
      </c>
      <c r="B63" s="81" t="s">
        <v>151</v>
      </c>
      <c r="C63" s="82" t="s">
        <v>109</v>
      </c>
      <c r="D63" s="83"/>
      <c r="E63" s="83"/>
      <c r="F63" s="83"/>
      <c r="G63" s="83">
        <v>28</v>
      </c>
      <c r="H63" s="83"/>
      <c r="I63" s="83"/>
      <c r="J63" s="83" t="s">
        <v>109</v>
      </c>
      <c r="K63" s="84"/>
      <c r="L63" s="83">
        <v>342</v>
      </c>
      <c r="M63" s="83"/>
      <c r="N63" s="83"/>
      <c r="O63" s="85"/>
      <c r="P63" s="86"/>
      <c r="Q63" s="85"/>
      <c r="R63" s="85"/>
      <c r="S63" s="85"/>
      <c r="T63" s="86"/>
      <c r="U63" s="86" t="s">
        <v>151</v>
      </c>
      <c r="V63" s="85"/>
      <c r="W63" s="85">
        <v>342</v>
      </c>
      <c r="X63" s="86"/>
      <c r="Y63" s="86"/>
      <c r="Z63" s="86">
        <v>28</v>
      </c>
      <c r="AA63" s="86"/>
      <c r="AB63" s="86" t="s">
        <v>109</v>
      </c>
      <c r="AC63" s="86"/>
      <c r="AD63" s="86" t="s">
        <v>60</v>
      </c>
      <c r="AE63" s="87"/>
      <c r="AF63" s="87"/>
      <c r="AG63" s="87"/>
      <c r="AH63" s="87"/>
      <c r="AI63" s="85"/>
      <c r="AJ63" s="85"/>
      <c r="AK63" s="85"/>
      <c r="AL63" s="85"/>
      <c r="AM63" s="85"/>
      <c r="AN63" s="85"/>
      <c r="AO63" s="88" t="s">
        <v>23</v>
      </c>
      <c r="AP63" s="88" t="s">
        <v>23</v>
      </c>
      <c r="AQ63" s="88" t="s">
        <v>23</v>
      </c>
      <c r="AR63" s="88" t="s">
        <v>23</v>
      </c>
      <c r="AS63" s="36"/>
    </row>
    <row r="64" spans="1:45" ht="12.75">
      <c r="A64" s="80" t="s">
        <v>23</v>
      </c>
      <c r="B64" s="81" t="s">
        <v>63</v>
      </c>
      <c r="C64" s="82" t="s">
        <v>23</v>
      </c>
      <c r="D64" s="83"/>
      <c r="E64" s="83"/>
      <c r="F64" s="83"/>
      <c r="G64" s="83">
        <v>221</v>
      </c>
      <c r="H64" s="83"/>
      <c r="I64" s="83"/>
      <c r="J64" s="83"/>
      <c r="K64" s="84"/>
      <c r="L64" s="83">
        <v>1776</v>
      </c>
      <c r="M64" s="83"/>
      <c r="N64" s="83"/>
      <c r="O64" s="85"/>
      <c r="P64" s="86"/>
      <c r="Q64" s="85"/>
      <c r="R64" s="85"/>
      <c r="S64" s="85"/>
      <c r="T64" s="86" t="s">
        <v>63</v>
      </c>
      <c r="U64" s="86"/>
      <c r="V64" s="85">
        <v>1776</v>
      </c>
      <c r="W64" s="85"/>
      <c r="X64" s="86"/>
      <c r="Y64" s="86">
        <v>221</v>
      </c>
      <c r="Z64" s="86"/>
      <c r="AA64" s="86"/>
      <c r="AB64" s="86"/>
      <c r="AC64" s="86"/>
      <c r="AD64" s="86"/>
      <c r="AE64" s="87"/>
      <c r="AF64" s="87"/>
      <c r="AG64" s="87"/>
      <c r="AH64" s="87"/>
      <c r="AI64" s="85"/>
      <c r="AJ64" s="85"/>
      <c r="AK64" s="85"/>
      <c r="AL64" s="85"/>
      <c r="AM64" s="85"/>
      <c r="AN64" s="85"/>
      <c r="AO64" s="88" t="s">
        <v>23</v>
      </c>
      <c r="AP64" s="88" t="s">
        <v>23</v>
      </c>
      <c r="AQ64" s="88" t="s">
        <v>23</v>
      </c>
      <c r="AR64" s="88" t="s">
        <v>23</v>
      </c>
      <c r="AS64" s="36"/>
    </row>
    <row r="65" spans="1:45" ht="96">
      <c r="A65" s="71" t="s">
        <v>152</v>
      </c>
      <c r="B65" s="72" t="s">
        <v>153</v>
      </c>
      <c r="C65" s="73">
        <v>0.32</v>
      </c>
      <c r="D65" s="74">
        <v>176.64</v>
      </c>
      <c r="E65" s="74" t="s">
        <v>154</v>
      </c>
      <c r="F65" s="74"/>
      <c r="G65" s="74">
        <v>57</v>
      </c>
      <c r="H65" s="74" t="s">
        <v>155</v>
      </c>
      <c r="I65" s="74"/>
      <c r="J65" s="74" t="s">
        <v>156</v>
      </c>
      <c r="K65" s="75"/>
      <c r="L65" s="74">
        <v>596</v>
      </c>
      <c r="M65" s="74" t="s">
        <v>157</v>
      </c>
      <c r="N65" s="74"/>
      <c r="O65" s="76">
        <f>32+0</f>
        <v>32</v>
      </c>
      <c r="P65" s="77" t="s">
        <v>57</v>
      </c>
      <c r="Q65" s="76">
        <f>496+0</f>
        <v>496</v>
      </c>
      <c r="R65" s="76">
        <v>57</v>
      </c>
      <c r="S65" s="76">
        <v>596</v>
      </c>
      <c r="T65" s="77"/>
      <c r="U65" s="77"/>
      <c r="V65" s="76"/>
      <c r="W65" s="76"/>
      <c r="X65" s="77">
        <v>1171</v>
      </c>
      <c r="Y65" s="77"/>
      <c r="Z65" s="77"/>
      <c r="AA65" s="77"/>
      <c r="AB65" s="77"/>
      <c r="AC65" s="77"/>
      <c r="AD65" s="77"/>
      <c r="AE65" s="78">
        <v>496</v>
      </c>
      <c r="AF65" s="78"/>
      <c r="AG65" s="78"/>
      <c r="AH65" s="78">
        <v>100</v>
      </c>
      <c r="AI65" s="76">
        <v>32</v>
      </c>
      <c r="AJ65" s="76"/>
      <c r="AK65" s="76"/>
      <c r="AL65" s="76">
        <v>25</v>
      </c>
      <c r="AM65" s="76">
        <v>596</v>
      </c>
      <c r="AN65" s="76">
        <v>57</v>
      </c>
      <c r="AO65" s="79">
        <v>15.5</v>
      </c>
      <c r="AP65" s="79" t="s">
        <v>23</v>
      </c>
      <c r="AQ65" s="79" t="s">
        <v>23</v>
      </c>
      <c r="AR65" s="79">
        <v>3.992</v>
      </c>
      <c r="AS65" s="36"/>
    </row>
    <row r="66" spans="1:45" ht="38.25">
      <c r="A66" s="80" t="s">
        <v>23</v>
      </c>
      <c r="B66" s="81" t="s">
        <v>158</v>
      </c>
      <c r="C66" s="82" t="s">
        <v>107</v>
      </c>
      <c r="D66" s="83"/>
      <c r="E66" s="83"/>
      <c r="F66" s="83"/>
      <c r="G66" s="83">
        <v>26</v>
      </c>
      <c r="H66" s="83"/>
      <c r="I66" s="83"/>
      <c r="J66" s="83" t="s">
        <v>107</v>
      </c>
      <c r="K66" s="84"/>
      <c r="L66" s="83">
        <v>337</v>
      </c>
      <c r="M66" s="83"/>
      <c r="N66" s="83"/>
      <c r="O66" s="85"/>
      <c r="P66" s="86"/>
      <c r="Q66" s="85"/>
      <c r="R66" s="85"/>
      <c r="S66" s="85"/>
      <c r="T66" s="86" t="s">
        <v>158</v>
      </c>
      <c r="U66" s="86"/>
      <c r="V66" s="85">
        <v>337</v>
      </c>
      <c r="W66" s="85"/>
      <c r="X66" s="86"/>
      <c r="Y66" s="86">
        <v>26</v>
      </c>
      <c r="Z66" s="86"/>
      <c r="AA66" s="86" t="s">
        <v>107</v>
      </c>
      <c r="AB66" s="86"/>
      <c r="AC66" s="86" t="s">
        <v>60</v>
      </c>
      <c r="AD66" s="86"/>
      <c r="AE66" s="87"/>
      <c r="AF66" s="87"/>
      <c r="AG66" s="87"/>
      <c r="AH66" s="87"/>
      <c r="AI66" s="85"/>
      <c r="AJ66" s="85"/>
      <c r="AK66" s="85"/>
      <c r="AL66" s="85"/>
      <c r="AM66" s="85"/>
      <c r="AN66" s="85"/>
      <c r="AO66" s="88" t="s">
        <v>23</v>
      </c>
      <c r="AP66" s="88" t="s">
        <v>23</v>
      </c>
      <c r="AQ66" s="88" t="s">
        <v>23</v>
      </c>
      <c r="AR66" s="88" t="s">
        <v>23</v>
      </c>
      <c r="AS66" s="36"/>
    </row>
    <row r="67" spans="1:45" ht="25.5">
      <c r="A67" s="80" t="s">
        <v>23</v>
      </c>
      <c r="B67" s="81" t="s">
        <v>159</v>
      </c>
      <c r="C67" s="82" t="s">
        <v>109</v>
      </c>
      <c r="D67" s="83"/>
      <c r="E67" s="83"/>
      <c r="F67" s="83"/>
      <c r="G67" s="83">
        <v>19</v>
      </c>
      <c r="H67" s="83"/>
      <c r="I67" s="83"/>
      <c r="J67" s="83" t="s">
        <v>109</v>
      </c>
      <c r="K67" s="84"/>
      <c r="L67" s="83">
        <v>238</v>
      </c>
      <c r="M67" s="83"/>
      <c r="N67" s="83"/>
      <c r="O67" s="85"/>
      <c r="P67" s="86"/>
      <c r="Q67" s="85"/>
      <c r="R67" s="85"/>
      <c r="S67" s="85"/>
      <c r="T67" s="86"/>
      <c r="U67" s="86" t="s">
        <v>159</v>
      </c>
      <c r="V67" s="85"/>
      <c r="W67" s="85">
        <v>238</v>
      </c>
      <c r="X67" s="86"/>
      <c r="Y67" s="86"/>
      <c r="Z67" s="86">
        <v>19</v>
      </c>
      <c r="AA67" s="86"/>
      <c r="AB67" s="86" t="s">
        <v>109</v>
      </c>
      <c r="AC67" s="86"/>
      <c r="AD67" s="86" t="s">
        <v>60</v>
      </c>
      <c r="AE67" s="87"/>
      <c r="AF67" s="87"/>
      <c r="AG67" s="87"/>
      <c r="AH67" s="87"/>
      <c r="AI67" s="85"/>
      <c r="AJ67" s="85"/>
      <c r="AK67" s="85"/>
      <c r="AL67" s="85"/>
      <c r="AM67" s="85"/>
      <c r="AN67" s="85"/>
      <c r="AO67" s="88" t="s">
        <v>23</v>
      </c>
      <c r="AP67" s="88" t="s">
        <v>23</v>
      </c>
      <c r="AQ67" s="88" t="s">
        <v>23</v>
      </c>
      <c r="AR67" s="88" t="s">
        <v>23</v>
      </c>
      <c r="AS67" s="36"/>
    </row>
    <row r="68" spans="1:45" ht="12.75">
      <c r="A68" s="80" t="s">
        <v>23</v>
      </c>
      <c r="B68" s="81" t="s">
        <v>63</v>
      </c>
      <c r="C68" s="82" t="s">
        <v>23</v>
      </c>
      <c r="D68" s="83"/>
      <c r="E68" s="83"/>
      <c r="F68" s="83"/>
      <c r="G68" s="83">
        <v>102</v>
      </c>
      <c r="H68" s="83"/>
      <c r="I68" s="83"/>
      <c r="J68" s="83"/>
      <c r="K68" s="84"/>
      <c r="L68" s="83">
        <v>1171</v>
      </c>
      <c r="M68" s="83"/>
      <c r="N68" s="83"/>
      <c r="O68" s="85"/>
      <c r="P68" s="86"/>
      <c r="Q68" s="85"/>
      <c r="R68" s="85"/>
      <c r="S68" s="85"/>
      <c r="T68" s="86" t="s">
        <v>63</v>
      </c>
      <c r="U68" s="86"/>
      <c r="V68" s="85">
        <v>1171</v>
      </c>
      <c r="W68" s="85"/>
      <c r="X68" s="86"/>
      <c r="Y68" s="86">
        <v>102</v>
      </c>
      <c r="Z68" s="86"/>
      <c r="AA68" s="86"/>
      <c r="AB68" s="86"/>
      <c r="AC68" s="86"/>
      <c r="AD68" s="86"/>
      <c r="AE68" s="87"/>
      <c r="AF68" s="87"/>
      <c r="AG68" s="87"/>
      <c r="AH68" s="87"/>
      <c r="AI68" s="85"/>
      <c r="AJ68" s="85"/>
      <c r="AK68" s="85"/>
      <c r="AL68" s="85"/>
      <c r="AM68" s="85"/>
      <c r="AN68" s="85"/>
      <c r="AO68" s="88" t="s">
        <v>23</v>
      </c>
      <c r="AP68" s="88" t="s">
        <v>23</v>
      </c>
      <c r="AQ68" s="88" t="s">
        <v>23</v>
      </c>
      <c r="AR68" s="88" t="s">
        <v>23</v>
      </c>
      <c r="AS68" s="36"/>
    </row>
    <row r="69" spans="1:45" ht="108">
      <c r="A69" s="71" t="s">
        <v>160</v>
      </c>
      <c r="B69" s="72" t="s">
        <v>161</v>
      </c>
      <c r="C69" s="73">
        <v>1</v>
      </c>
      <c r="D69" s="74">
        <v>492.5</v>
      </c>
      <c r="E69" s="74" t="s">
        <v>162</v>
      </c>
      <c r="F69" s="74"/>
      <c r="G69" s="74">
        <v>493</v>
      </c>
      <c r="H69" s="74" t="s">
        <v>163</v>
      </c>
      <c r="I69" s="74"/>
      <c r="J69" s="74" t="s">
        <v>164</v>
      </c>
      <c r="K69" s="75"/>
      <c r="L69" s="74">
        <v>2455</v>
      </c>
      <c r="M69" s="74" t="s">
        <v>165</v>
      </c>
      <c r="N69" s="74"/>
      <c r="O69" s="76">
        <f>0+0</f>
        <v>0</v>
      </c>
      <c r="P69" s="77" t="s">
        <v>166</v>
      </c>
      <c r="Q69" s="76">
        <f>0+0</f>
        <v>0</v>
      </c>
      <c r="R69" s="76">
        <v>493</v>
      </c>
      <c r="S69" s="76">
        <v>2455</v>
      </c>
      <c r="T69" s="77"/>
      <c r="U69" s="77"/>
      <c r="V69" s="76"/>
      <c r="W69" s="76"/>
      <c r="X69" s="77">
        <v>2455</v>
      </c>
      <c r="Y69" s="77"/>
      <c r="Z69" s="77"/>
      <c r="AA69" s="77"/>
      <c r="AB69" s="77"/>
      <c r="AC69" s="77"/>
      <c r="AD69" s="77"/>
      <c r="AE69" s="78"/>
      <c r="AF69" s="78"/>
      <c r="AG69" s="78"/>
      <c r="AH69" s="78">
        <v>2455</v>
      </c>
      <c r="AI69" s="76"/>
      <c r="AJ69" s="76"/>
      <c r="AK69" s="76"/>
      <c r="AL69" s="76">
        <v>493</v>
      </c>
      <c r="AM69" s="76">
        <v>2455</v>
      </c>
      <c r="AN69" s="76">
        <v>493</v>
      </c>
      <c r="AO69" s="79" t="s">
        <v>23</v>
      </c>
      <c r="AP69" s="79" t="s">
        <v>23</v>
      </c>
      <c r="AQ69" s="79" t="s">
        <v>23</v>
      </c>
      <c r="AR69" s="79">
        <v>4.98</v>
      </c>
      <c r="AS69" s="36"/>
    </row>
    <row r="70" spans="1:45" ht="120">
      <c r="A70" s="71" t="s">
        <v>167</v>
      </c>
      <c r="B70" s="72" t="s">
        <v>168</v>
      </c>
      <c r="C70" s="73">
        <v>1</v>
      </c>
      <c r="D70" s="74">
        <v>417.19</v>
      </c>
      <c r="E70" s="74" t="s">
        <v>169</v>
      </c>
      <c r="F70" s="74"/>
      <c r="G70" s="74">
        <v>417</v>
      </c>
      <c r="H70" s="74" t="s">
        <v>170</v>
      </c>
      <c r="I70" s="74"/>
      <c r="J70" s="74" t="s">
        <v>164</v>
      </c>
      <c r="K70" s="75"/>
      <c r="L70" s="74">
        <v>2077</v>
      </c>
      <c r="M70" s="74" t="s">
        <v>171</v>
      </c>
      <c r="N70" s="74"/>
      <c r="O70" s="76">
        <f>0+0</f>
        <v>0</v>
      </c>
      <c r="P70" s="77" t="s">
        <v>166</v>
      </c>
      <c r="Q70" s="76">
        <f>0+0</f>
        <v>0</v>
      </c>
      <c r="R70" s="76">
        <v>417</v>
      </c>
      <c r="S70" s="76">
        <v>2077</v>
      </c>
      <c r="T70" s="77"/>
      <c r="U70" s="77"/>
      <c r="V70" s="76"/>
      <c r="W70" s="76"/>
      <c r="X70" s="77">
        <v>2077</v>
      </c>
      <c r="Y70" s="77"/>
      <c r="Z70" s="77"/>
      <c r="AA70" s="77"/>
      <c r="AB70" s="77"/>
      <c r="AC70" s="77"/>
      <c r="AD70" s="77"/>
      <c r="AE70" s="78"/>
      <c r="AF70" s="78"/>
      <c r="AG70" s="78"/>
      <c r="AH70" s="78">
        <v>2077</v>
      </c>
      <c r="AI70" s="76"/>
      <c r="AJ70" s="76"/>
      <c r="AK70" s="76"/>
      <c r="AL70" s="76">
        <v>417</v>
      </c>
      <c r="AM70" s="76">
        <v>2077</v>
      </c>
      <c r="AN70" s="76">
        <v>417</v>
      </c>
      <c r="AO70" s="79" t="s">
        <v>23</v>
      </c>
      <c r="AP70" s="79" t="s">
        <v>23</v>
      </c>
      <c r="AQ70" s="79" t="s">
        <v>23</v>
      </c>
      <c r="AR70" s="79">
        <v>4.98</v>
      </c>
      <c r="AS70" s="36"/>
    </row>
    <row r="71" spans="1:45" ht="108">
      <c r="A71" s="71" t="s">
        <v>172</v>
      </c>
      <c r="B71" s="72" t="s">
        <v>173</v>
      </c>
      <c r="C71" s="73">
        <v>2</v>
      </c>
      <c r="D71" s="74">
        <v>27.23</v>
      </c>
      <c r="E71" s="74" t="s">
        <v>174</v>
      </c>
      <c r="F71" s="74"/>
      <c r="G71" s="74">
        <v>54</v>
      </c>
      <c r="H71" s="74" t="s">
        <v>175</v>
      </c>
      <c r="I71" s="74"/>
      <c r="J71" s="74" t="s">
        <v>164</v>
      </c>
      <c r="K71" s="75"/>
      <c r="L71" s="74">
        <v>269</v>
      </c>
      <c r="M71" s="74" t="s">
        <v>176</v>
      </c>
      <c r="N71" s="74"/>
      <c r="O71" s="76">
        <f>0+0</f>
        <v>0</v>
      </c>
      <c r="P71" s="77" t="s">
        <v>166</v>
      </c>
      <c r="Q71" s="76">
        <f>0+0</f>
        <v>0</v>
      </c>
      <c r="R71" s="76">
        <v>54</v>
      </c>
      <c r="S71" s="76">
        <v>269</v>
      </c>
      <c r="T71" s="77"/>
      <c r="U71" s="77"/>
      <c r="V71" s="76"/>
      <c r="W71" s="76"/>
      <c r="X71" s="77">
        <v>269</v>
      </c>
      <c r="Y71" s="77"/>
      <c r="Z71" s="77"/>
      <c r="AA71" s="77"/>
      <c r="AB71" s="77"/>
      <c r="AC71" s="77"/>
      <c r="AD71" s="77"/>
      <c r="AE71" s="78"/>
      <c r="AF71" s="78"/>
      <c r="AG71" s="78"/>
      <c r="AH71" s="78">
        <v>269</v>
      </c>
      <c r="AI71" s="76"/>
      <c r="AJ71" s="76"/>
      <c r="AK71" s="76"/>
      <c r="AL71" s="76">
        <v>54</v>
      </c>
      <c r="AM71" s="76">
        <v>269</v>
      </c>
      <c r="AN71" s="76">
        <v>54</v>
      </c>
      <c r="AO71" s="79" t="s">
        <v>23</v>
      </c>
      <c r="AP71" s="79" t="s">
        <v>23</v>
      </c>
      <c r="AQ71" s="79" t="s">
        <v>23</v>
      </c>
      <c r="AR71" s="79">
        <v>4.98</v>
      </c>
      <c r="AS71" s="36"/>
    </row>
    <row r="72" spans="1:45" ht="108">
      <c r="A72" s="71" t="s">
        <v>177</v>
      </c>
      <c r="B72" s="72" t="s">
        <v>178</v>
      </c>
      <c r="C72" s="73">
        <v>2</v>
      </c>
      <c r="D72" s="74">
        <v>12.08</v>
      </c>
      <c r="E72" s="74" t="s">
        <v>179</v>
      </c>
      <c r="F72" s="74"/>
      <c r="G72" s="74">
        <v>24</v>
      </c>
      <c r="H72" s="74" t="s">
        <v>180</v>
      </c>
      <c r="I72" s="74"/>
      <c r="J72" s="74" t="s">
        <v>164</v>
      </c>
      <c r="K72" s="75"/>
      <c r="L72" s="74">
        <v>120</v>
      </c>
      <c r="M72" s="74" t="s">
        <v>181</v>
      </c>
      <c r="N72" s="74"/>
      <c r="O72" s="76">
        <f>0+0</f>
        <v>0</v>
      </c>
      <c r="P72" s="77" t="s">
        <v>166</v>
      </c>
      <c r="Q72" s="76">
        <f>0+0</f>
        <v>0</v>
      </c>
      <c r="R72" s="76">
        <v>24</v>
      </c>
      <c r="S72" s="76">
        <v>120</v>
      </c>
      <c r="T72" s="77"/>
      <c r="U72" s="77"/>
      <c r="V72" s="76"/>
      <c r="W72" s="76"/>
      <c r="X72" s="77">
        <v>120</v>
      </c>
      <c r="Y72" s="77"/>
      <c r="Z72" s="77"/>
      <c r="AA72" s="77"/>
      <c r="AB72" s="77"/>
      <c r="AC72" s="77"/>
      <c r="AD72" s="77"/>
      <c r="AE72" s="78"/>
      <c r="AF72" s="78"/>
      <c r="AG72" s="78"/>
      <c r="AH72" s="78">
        <v>120</v>
      </c>
      <c r="AI72" s="76"/>
      <c r="AJ72" s="76"/>
      <c r="AK72" s="76"/>
      <c r="AL72" s="76">
        <v>24</v>
      </c>
      <c r="AM72" s="76">
        <v>120</v>
      </c>
      <c r="AN72" s="76">
        <v>24</v>
      </c>
      <c r="AO72" s="79" t="s">
        <v>23</v>
      </c>
      <c r="AP72" s="79" t="s">
        <v>23</v>
      </c>
      <c r="AQ72" s="79" t="s">
        <v>23</v>
      </c>
      <c r="AR72" s="79">
        <v>4.98</v>
      </c>
      <c r="AS72" s="36"/>
    </row>
    <row r="73" spans="1:45" ht="96">
      <c r="A73" s="71" t="s">
        <v>182</v>
      </c>
      <c r="B73" s="72" t="s">
        <v>183</v>
      </c>
      <c r="C73" s="73">
        <v>0.12</v>
      </c>
      <c r="D73" s="74">
        <v>4593.32</v>
      </c>
      <c r="E73" s="74" t="s">
        <v>184</v>
      </c>
      <c r="F73" s="74" t="s">
        <v>185</v>
      </c>
      <c r="G73" s="74">
        <v>551</v>
      </c>
      <c r="H73" s="74" t="s">
        <v>186</v>
      </c>
      <c r="I73" s="74" t="s">
        <v>187</v>
      </c>
      <c r="J73" s="74" t="s">
        <v>188</v>
      </c>
      <c r="K73" s="75" t="s">
        <v>189</v>
      </c>
      <c r="L73" s="74">
        <v>2162</v>
      </c>
      <c r="M73" s="74" t="s">
        <v>190</v>
      </c>
      <c r="N73" s="74" t="s">
        <v>191</v>
      </c>
      <c r="O73" s="76">
        <f>19+24</f>
        <v>43</v>
      </c>
      <c r="P73" s="77" t="s">
        <v>57</v>
      </c>
      <c r="Q73" s="76">
        <f>236+296</f>
        <v>532</v>
      </c>
      <c r="R73" s="76">
        <v>551</v>
      </c>
      <c r="S73" s="76">
        <v>2162</v>
      </c>
      <c r="T73" s="77"/>
      <c r="U73" s="77"/>
      <c r="V73" s="76"/>
      <c r="W73" s="76"/>
      <c r="X73" s="77">
        <v>2869</v>
      </c>
      <c r="Y73" s="77"/>
      <c r="Z73" s="77"/>
      <c r="AA73" s="77"/>
      <c r="AB73" s="77"/>
      <c r="AC73" s="77"/>
      <c r="AD73" s="77"/>
      <c r="AE73" s="78">
        <v>236</v>
      </c>
      <c r="AF73" s="78">
        <v>1002</v>
      </c>
      <c r="AG73" s="78">
        <v>296</v>
      </c>
      <c r="AH73" s="78">
        <v>924</v>
      </c>
      <c r="AI73" s="76">
        <v>19</v>
      </c>
      <c r="AJ73" s="76">
        <v>260</v>
      </c>
      <c r="AK73" s="76">
        <v>24</v>
      </c>
      <c r="AL73" s="76">
        <v>272</v>
      </c>
      <c r="AM73" s="76">
        <v>2162</v>
      </c>
      <c r="AN73" s="76">
        <v>551</v>
      </c>
      <c r="AO73" s="79">
        <v>12.4</v>
      </c>
      <c r="AP73" s="79">
        <v>3.853</v>
      </c>
      <c r="AQ73" s="79">
        <v>12.326</v>
      </c>
      <c r="AR73" s="79">
        <v>3.396</v>
      </c>
      <c r="AS73" s="36"/>
    </row>
    <row r="74" spans="1:45" ht="38.25">
      <c r="A74" s="80" t="s">
        <v>23</v>
      </c>
      <c r="B74" s="81" t="s">
        <v>192</v>
      </c>
      <c r="C74" s="82" t="s">
        <v>137</v>
      </c>
      <c r="D74" s="83"/>
      <c r="E74" s="83"/>
      <c r="F74" s="83"/>
      <c r="G74" s="83">
        <v>41</v>
      </c>
      <c r="H74" s="83"/>
      <c r="I74" s="83"/>
      <c r="J74" s="83" t="s">
        <v>137</v>
      </c>
      <c r="K74" s="84"/>
      <c r="L74" s="83">
        <v>430</v>
      </c>
      <c r="M74" s="83"/>
      <c r="N74" s="83"/>
      <c r="O74" s="85"/>
      <c r="P74" s="86"/>
      <c r="Q74" s="85"/>
      <c r="R74" s="85"/>
      <c r="S74" s="85"/>
      <c r="T74" s="86" t="s">
        <v>192</v>
      </c>
      <c r="U74" s="86"/>
      <c r="V74" s="85">
        <v>430</v>
      </c>
      <c r="W74" s="85"/>
      <c r="X74" s="86"/>
      <c r="Y74" s="86">
        <v>41</v>
      </c>
      <c r="Z74" s="86"/>
      <c r="AA74" s="86" t="s">
        <v>137</v>
      </c>
      <c r="AB74" s="86"/>
      <c r="AC74" s="86" t="s">
        <v>60</v>
      </c>
      <c r="AD74" s="86"/>
      <c r="AE74" s="87"/>
      <c r="AF74" s="87"/>
      <c r="AG74" s="87"/>
      <c r="AH74" s="87"/>
      <c r="AI74" s="85"/>
      <c r="AJ74" s="85"/>
      <c r="AK74" s="85"/>
      <c r="AL74" s="85"/>
      <c r="AM74" s="85"/>
      <c r="AN74" s="85"/>
      <c r="AO74" s="88" t="s">
        <v>23</v>
      </c>
      <c r="AP74" s="88" t="s">
        <v>23</v>
      </c>
      <c r="AQ74" s="88" t="s">
        <v>23</v>
      </c>
      <c r="AR74" s="88" t="s">
        <v>23</v>
      </c>
      <c r="AS74" s="36"/>
    </row>
    <row r="75" spans="1:45" ht="25.5">
      <c r="A75" s="80" t="s">
        <v>23</v>
      </c>
      <c r="B75" s="81" t="s">
        <v>193</v>
      </c>
      <c r="C75" s="82" t="s">
        <v>139</v>
      </c>
      <c r="D75" s="83"/>
      <c r="E75" s="83"/>
      <c r="F75" s="83"/>
      <c r="G75" s="83">
        <v>28</v>
      </c>
      <c r="H75" s="83"/>
      <c r="I75" s="83"/>
      <c r="J75" s="83" t="s">
        <v>139</v>
      </c>
      <c r="K75" s="84"/>
      <c r="L75" s="83">
        <v>277</v>
      </c>
      <c r="M75" s="83"/>
      <c r="N75" s="83"/>
      <c r="O75" s="85"/>
      <c r="P75" s="86"/>
      <c r="Q75" s="85"/>
      <c r="R75" s="85"/>
      <c r="S75" s="85"/>
      <c r="T75" s="86"/>
      <c r="U75" s="86" t="s">
        <v>193</v>
      </c>
      <c r="V75" s="85"/>
      <c r="W75" s="85">
        <v>277</v>
      </c>
      <c r="X75" s="86"/>
      <c r="Y75" s="86"/>
      <c r="Z75" s="86">
        <v>28</v>
      </c>
      <c r="AA75" s="86"/>
      <c r="AB75" s="86" t="s">
        <v>139</v>
      </c>
      <c r="AC75" s="86"/>
      <c r="AD75" s="86" t="s">
        <v>60</v>
      </c>
      <c r="AE75" s="87"/>
      <c r="AF75" s="87"/>
      <c r="AG75" s="87"/>
      <c r="AH75" s="87"/>
      <c r="AI75" s="85"/>
      <c r="AJ75" s="85"/>
      <c r="AK75" s="85"/>
      <c r="AL75" s="85"/>
      <c r="AM75" s="85"/>
      <c r="AN75" s="85"/>
      <c r="AO75" s="88" t="s">
        <v>23</v>
      </c>
      <c r="AP75" s="88" t="s">
        <v>23</v>
      </c>
      <c r="AQ75" s="88" t="s">
        <v>23</v>
      </c>
      <c r="AR75" s="88" t="s">
        <v>23</v>
      </c>
      <c r="AS75" s="36"/>
    </row>
    <row r="76" spans="1:45" ht="12.75">
      <c r="A76" s="80" t="s">
        <v>23</v>
      </c>
      <c r="B76" s="81" t="s">
        <v>63</v>
      </c>
      <c r="C76" s="82" t="s">
        <v>23</v>
      </c>
      <c r="D76" s="83"/>
      <c r="E76" s="83"/>
      <c r="F76" s="83"/>
      <c r="G76" s="83">
        <v>620</v>
      </c>
      <c r="H76" s="83"/>
      <c r="I76" s="83"/>
      <c r="J76" s="83"/>
      <c r="K76" s="84"/>
      <c r="L76" s="83">
        <v>2869</v>
      </c>
      <c r="M76" s="83"/>
      <c r="N76" s="83"/>
      <c r="O76" s="85"/>
      <c r="P76" s="86"/>
      <c r="Q76" s="85"/>
      <c r="R76" s="85"/>
      <c r="S76" s="85"/>
      <c r="T76" s="86" t="s">
        <v>63</v>
      </c>
      <c r="U76" s="86"/>
      <c r="V76" s="85">
        <v>2869</v>
      </c>
      <c r="W76" s="85"/>
      <c r="X76" s="86"/>
      <c r="Y76" s="86">
        <v>620</v>
      </c>
      <c r="Z76" s="86"/>
      <c r="AA76" s="86"/>
      <c r="AB76" s="86"/>
      <c r="AC76" s="86"/>
      <c r="AD76" s="86"/>
      <c r="AE76" s="87"/>
      <c r="AF76" s="87"/>
      <c r="AG76" s="87"/>
      <c r="AH76" s="87"/>
      <c r="AI76" s="85"/>
      <c r="AJ76" s="85"/>
      <c r="AK76" s="85"/>
      <c r="AL76" s="85"/>
      <c r="AM76" s="85"/>
      <c r="AN76" s="85"/>
      <c r="AO76" s="88" t="s">
        <v>23</v>
      </c>
      <c r="AP76" s="88" t="s">
        <v>23</v>
      </c>
      <c r="AQ76" s="88" t="s">
        <v>23</v>
      </c>
      <c r="AR76" s="88" t="s">
        <v>23</v>
      </c>
      <c r="AS76" s="36"/>
    </row>
    <row r="77" spans="1:45" ht="108">
      <c r="A77" s="71" t="s">
        <v>194</v>
      </c>
      <c r="B77" s="72" t="s">
        <v>195</v>
      </c>
      <c r="C77" s="73">
        <v>24</v>
      </c>
      <c r="D77" s="74">
        <v>8.91</v>
      </c>
      <c r="E77" s="74" t="s">
        <v>196</v>
      </c>
      <c r="F77" s="74"/>
      <c r="G77" s="74">
        <v>214</v>
      </c>
      <c r="H77" s="74" t="s">
        <v>197</v>
      </c>
      <c r="I77" s="74"/>
      <c r="J77" s="74" t="s">
        <v>164</v>
      </c>
      <c r="K77" s="75"/>
      <c r="L77" s="74">
        <v>1066</v>
      </c>
      <c r="M77" s="74" t="s">
        <v>198</v>
      </c>
      <c r="N77" s="74"/>
      <c r="O77" s="76">
        <f>0+0</f>
        <v>0</v>
      </c>
      <c r="P77" s="77" t="s">
        <v>166</v>
      </c>
      <c r="Q77" s="76">
        <f>0+0</f>
        <v>0</v>
      </c>
      <c r="R77" s="76">
        <v>214</v>
      </c>
      <c r="S77" s="76">
        <v>1066</v>
      </c>
      <c r="T77" s="77"/>
      <c r="U77" s="77"/>
      <c r="V77" s="76"/>
      <c r="W77" s="76"/>
      <c r="X77" s="77">
        <v>1066</v>
      </c>
      <c r="Y77" s="77"/>
      <c r="Z77" s="77"/>
      <c r="AA77" s="77"/>
      <c r="AB77" s="77"/>
      <c r="AC77" s="77"/>
      <c r="AD77" s="77"/>
      <c r="AE77" s="78"/>
      <c r="AF77" s="78"/>
      <c r="AG77" s="78"/>
      <c r="AH77" s="78">
        <v>1066</v>
      </c>
      <c r="AI77" s="76"/>
      <c r="AJ77" s="76"/>
      <c r="AK77" s="76"/>
      <c r="AL77" s="76">
        <v>214</v>
      </c>
      <c r="AM77" s="76">
        <v>1066</v>
      </c>
      <c r="AN77" s="76">
        <v>214</v>
      </c>
      <c r="AO77" s="79" t="s">
        <v>23</v>
      </c>
      <c r="AP77" s="79" t="s">
        <v>23</v>
      </c>
      <c r="AQ77" s="79" t="s">
        <v>23</v>
      </c>
      <c r="AR77" s="79">
        <v>4.98</v>
      </c>
      <c r="AS77" s="36"/>
    </row>
    <row r="78" spans="1:45" ht="108">
      <c r="A78" s="89" t="s">
        <v>199</v>
      </c>
      <c r="B78" s="90" t="s">
        <v>200</v>
      </c>
      <c r="C78" s="91">
        <v>12</v>
      </c>
      <c r="D78" s="92">
        <v>2.17</v>
      </c>
      <c r="E78" s="92" t="s">
        <v>201</v>
      </c>
      <c r="F78" s="92"/>
      <c r="G78" s="92">
        <v>26</v>
      </c>
      <c r="H78" s="92" t="s">
        <v>202</v>
      </c>
      <c r="I78" s="92"/>
      <c r="J78" s="92" t="s">
        <v>164</v>
      </c>
      <c r="K78" s="93"/>
      <c r="L78" s="92">
        <v>129</v>
      </c>
      <c r="M78" s="92" t="s">
        <v>203</v>
      </c>
      <c r="N78" s="92"/>
      <c r="O78" s="94">
        <f>0+0</f>
        <v>0</v>
      </c>
      <c r="P78" s="95" t="s">
        <v>166</v>
      </c>
      <c r="Q78" s="94">
        <f>0+0</f>
        <v>0</v>
      </c>
      <c r="R78" s="94">
        <v>26</v>
      </c>
      <c r="S78" s="94">
        <v>129</v>
      </c>
      <c r="T78" s="95"/>
      <c r="U78" s="95"/>
      <c r="V78" s="94"/>
      <c r="W78" s="94"/>
      <c r="X78" s="95">
        <v>129</v>
      </c>
      <c r="Y78" s="95"/>
      <c r="Z78" s="95"/>
      <c r="AA78" s="95"/>
      <c r="AB78" s="95"/>
      <c r="AC78" s="95"/>
      <c r="AD78" s="95"/>
      <c r="AE78" s="96"/>
      <c r="AF78" s="96"/>
      <c r="AG78" s="96"/>
      <c r="AH78" s="96">
        <v>129</v>
      </c>
      <c r="AI78" s="94"/>
      <c r="AJ78" s="94"/>
      <c r="AK78" s="94"/>
      <c r="AL78" s="94">
        <v>26</v>
      </c>
      <c r="AM78" s="94">
        <v>129</v>
      </c>
      <c r="AN78" s="94">
        <v>26</v>
      </c>
      <c r="AO78" s="97" t="s">
        <v>23</v>
      </c>
      <c r="AP78" s="97" t="s">
        <v>23</v>
      </c>
      <c r="AQ78" s="97" t="s">
        <v>23</v>
      </c>
      <c r="AR78" s="97">
        <v>4.98</v>
      </c>
      <c r="AS78" s="36"/>
    </row>
    <row r="79" spans="1:45" ht="12.75">
      <c r="A79" s="99" t="s">
        <v>204</v>
      </c>
      <c r="B79" s="100"/>
      <c r="C79" s="100"/>
      <c r="D79" s="100"/>
      <c r="E79" s="100"/>
      <c r="F79" s="100"/>
      <c r="G79" s="101">
        <v>25007</v>
      </c>
      <c r="H79" s="101"/>
      <c r="I79" s="101"/>
      <c r="J79" s="101"/>
      <c r="K79" s="102"/>
      <c r="L79" s="101" t="s">
        <v>205</v>
      </c>
      <c r="M79" s="101" t="s">
        <v>205</v>
      </c>
      <c r="N79" s="101" t="s">
        <v>205</v>
      </c>
      <c r="O79" s="103" t="s">
        <v>205</v>
      </c>
      <c r="P79" s="104" t="s">
        <v>205</v>
      </c>
      <c r="Q79" s="103" t="s">
        <v>205</v>
      </c>
      <c r="R79" s="103" t="s">
        <v>205</v>
      </c>
      <c r="S79" s="103" t="s">
        <v>205</v>
      </c>
      <c r="T79" s="104" t="s">
        <v>205</v>
      </c>
      <c r="U79" s="104" t="s">
        <v>205</v>
      </c>
      <c r="V79" s="103" t="s">
        <v>205</v>
      </c>
      <c r="W79" s="103" t="s">
        <v>205</v>
      </c>
      <c r="X79" s="104" t="s">
        <v>205</v>
      </c>
      <c r="Y79" s="104" t="s">
        <v>205</v>
      </c>
      <c r="Z79" s="104" t="s">
        <v>205</v>
      </c>
      <c r="AA79" s="104" t="s">
        <v>205</v>
      </c>
      <c r="AB79" s="104" t="s">
        <v>205</v>
      </c>
      <c r="AC79" s="104" t="s">
        <v>205</v>
      </c>
      <c r="AD79" s="104" t="s">
        <v>205</v>
      </c>
      <c r="AE79" s="105" t="s">
        <v>205</v>
      </c>
      <c r="AF79" s="105" t="s">
        <v>205</v>
      </c>
      <c r="AG79" s="105" t="s">
        <v>205</v>
      </c>
      <c r="AH79" s="105" t="s">
        <v>205</v>
      </c>
      <c r="AI79" s="103" t="s">
        <v>205</v>
      </c>
      <c r="AJ79" s="103" t="s">
        <v>205</v>
      </c>
      <c r="AK79" s="103" t="s">
        <v>205</v>
      </c>
      <c r="AL79" s="103" t="s">
        <v>205</v>
      </c>
      <c r="AM79" s="103"/>
      <c r="AN79" s="103"/>
      <c r="AO79" s="106" t="s">
        <v>205</v>
      </c>
      <c r="AP79" s="106" t="s">
        <v>205</v>
      </c>
      <c r="AQ79" s="106" t="s">
        <v>205</v>
      </c>
      <c r="AR79" s="106" t="s">
        <v>205</v>
      </c>
      <c r="AS79" s="36"/>
    </row>
    <row r="80" spans="1:45" ht="38.25">
      <c r="A80" s="107" t="s">
        <v>206</v>
      </c>
      <c r="B80" s="108"/>
      <c r="C80" s="108"/>
      <c r="D80" s="108"/>
      <c r="E80" s="108"/>
      <c r="F80" s="108"/>
      <c r="G80" s="109">
        <v>4487</v>
      </c>
      <c r="H80" s="109" t="s">
        <v>228</v>
      </c>
      <c r="I80" s="109" t="s">
        <v>229</v>
      </c>
      <c r="J80" s="109"/>
      <c r="K80" s="109"/>
      <c r="L80" s="109" t="s">
        <v>205</v>
      </c>
      <c r="M80" s="109" t="s">
        <v>205</v>
      </c>
      <c r="N80" s="109" t="s">
        <v>205</v>
      </c>
      <c r="O80" s="109" t="s">
        <v>205</v>
      </c>
      <c r="P80" s="109" t="s">
        <v>205</v>
      </c>
      <c r="Q80" s="109" t="s">
        <v>205</v>
      </c>
      <c r="R80" s="109" t="s">
        <v>205</v>
      </c>
      <c r="S80" s="109" t="s">
        <v>205</v>
      </c>
      <c r="T80" s="109" t="s">
        <v>205</v>
      </c>
      <c r="U80" s="109" t="s">
        <v>205</v>
      </c>
      <c r="V80" s="109" t="s">
        <v>205</v>
      </c>
      <c r="W80" s="109" t="s">
        <v>205</v>
      </c>
      <c r="X80" s="109" t="s">
        <v>205</v>
      </c>
      <c r="Y80" s="109" t="s">
        <v>205</v>
      </c>
      <c r="Z80" s="109" t="s">
        <v>205</v>
      </c>
      <c r="AA80" s="109" t="s">
        <v>205</v>
      </c>
      <c r="AB80" s="109" t="s">
        <v>205</v>
      </c>
      <c r="AC80" s="109" t="s">
        <v>205</v>
      </c>
      <c r="AD80" s="109" t="s">
        <v>205</v>
      </c>
      <c r="AE80" s="109" t="s">
        <v>205</v>
      </c>
      <c r="AF80" s="109" t="s">
        <v>205</v>
      </c>
      <c r="AG80" s="109" t="s">
        <v>205</v>
      </c>
      <c r="AH80" s="109" t="s">
        <v>205</v>
      </c>
      <c r="AI80" s="109" t="s">
        <v>205</v>
      </c>
      <c r="AJ80" s="109" t="s">
        <v>205</v>
      </c>
      <c r="AK80" s="109" t="s">
        <v>205</v>
      </c>
      <c r="AL80" s="109" t="s">
        <v>205</v>
      </c>
      <c r="AM80" s="109"/>
      <c r="AN80" s="109"/>
      <c r="AO80" s="109" t="s">
        <v>205</v>
      </c>
      <c r="AP80" s="109" t="s">
        <v>205</v>
      </c>
      <c r="AQ80" s="109" t="s">
        <v>205</v>
      </c>
      <c r="AR80" s="109" t="s">
        <v>205</v>
      </c>
      <c r="AS80" s="36"/>
    </row>
    <row r="81" spans="1:45" ht="51">
      <c r="A81" s="107" t="s">
        <v>209</v>
      </c>
      <c r="B81" s="108"/>
      <c r="C81" s="108"/>
      <c r="D81" s="108"/>
      <c r="E81" s="108"/>
      <c r="F81" s="108"/>
      <c r="G81" s="109">
        <v>19399</v>
      </c>
      <c r="H81" s="109" t="s">
        <v>230</v>
      </c>
      <c r="I81" s="109" t="s">
        <v>231</v>
      </c>
      <c r="J81" s="109"/>
      <c r="K81" s="109"/>
      <c r="L81" s="109" t="s">
        <v>205</v>
      </c>
      <c r="M81" s="109" t="s">
        <v>205</v>
      </c>
      <c r="N81" s="109" t="s">
        <v>205</v>
      </c>
      <c r="O81" s="109" t="s">
        <v>205</v>
      </c>
      <c r="P81" s="109" t="s">
        <v>205</v>
      </c>
      <c r="Q81" s="109" t="s">
        <v>205</v>
      </c>
      <c r="R81" s="109" t="s">
        <v>205</v>
      </c>
      <c r="S81" s="109" t="s">
        <v>205</v>
      </c>
      <c r="T81" s="109" t="s">
        <v>205</v>
      </c>
      <c r="U81" s="109" t="s">
        <v>205</v>
      </c>
      <c r="V81" s="109" t="s">
        <v>205</v>
      </c>
      <c r="W81" s="109" t="s">
        <v>205</v>
      </c>
      <c r="X81" s="109" t="s">
        <v>205</v>
      </c>
      <c r="Y81" s="109" t="s">
        <v>205</v>
      </c>
      <c r="Z81" s="109" t="s">
        <v>205</v>
      </c>
      <c r="AA81" s="109" t="s">
        <v>205</v>
      </c>
      <c r="AB81" s="109" t="s">
        <v>205</v>
      </c>
      <c r="AC81" s="109" t="s">
        <v>205</v>
      </c>
      <c r="AD81" s="109" t="s">
        <v>205</v>
      </c>
      <c r="AE81" s="109" t="s">
        <v>205</v>
      </c>
      <c r="AF81" s="109" t="s">
        <v>205</v>
      </c>
      <c r="AG81" s="109" t="s">
        <v>205</v>
      </c>
      <c r="AH81" s="109" t="s">
        <v>205</v>
      </c>
      <c r="AI81" s="109" t="s">
        <v>205</v>
      </c>
      <c r="AJ81" s="109" t="s">
        <v>205</v>
      </c>
      <c r="AK81" s="109" t="s">
        <v>205</v>
      </c>
      <c r="AL81" s="109" t="s">
        <v>205</v>
      </c>
      <c r="AM81" s="109"/>
      <c r="AN81" s="109"/>
      <c r="AO81" s="109" t="s">
        <v>205</v>
      </c>
      <c r="AP81" s="109" t="s">
        <v>205</v>
      </c>
      <c r="AQ81" s="109" t="s">
        <v>205</v>
      </c>
      <c r="AR81" s="109" t="s">
        <v>205</v>
      </c>
      <c r="AS81" s="36"/>
    </row>
    <row r="82" spans="1:45" ht="12.75">
      <c r="A82" s="107" t="s">
        <v>212</v>
      </c>
      <c r="B82" s="108"/>
      <c r="C82" s="108"/>
      <c r="D82" s="108"/>
      <c r="E82" s="108"/>
      <c r="F82" s="108"/>
      <c r="G82" s="109">
        <v>3442</v>
      </c>
      <c r="H82" s="109"/>
      <c r="I82" s="109"/>
      <c r="J82" s="109"/>
      <c r="K82" s="109"/>
      <c r="L82" s="109" t="s">
        <v>205</v>
      </c>
      <c r="M82" s="109" t="s">
        <v>205</v>
      </c>
      <c r="N82" s="109" t="s">
        <v>205</v>
      </c>
      <c r="O82" s="109" t="s">
        <v>205</v>
      </c>
      <c r="P82" s="109" t="s">
        <v>205</v>
      </c>
      <c r="Q82" s="109" t="s">
        <v>205</v>
      </c>
      <c r="R82" s="109" t="s">
        <v>205</v>
      </c>
      <c r="S82" s="109" t="s">
        <v>205</v>
      </c>
      <c r="T82" s="109" t="s">
        <v>205</v>
      </c>
      <c r="U82" s="109" t="s">
        <v>205</v>
      </c>
      <c r="V82" s="109" t="s">
        <v>205</v>
      </c>
      <c r="W82" s="109" t="s">
        <v>205</v>
      </c>
      <c r="X82" s="109" t="s">
        <v>205</v>
      </c>
      <c r="Y82" s="109" t="s">
        <v>205</v>
      </c>
      <c r="Z82" s="109" t="s">
        <v>205</v>
      </c>
      <c r="AA82" s="109" t="s">
        <v>205</v>
      </c>
      <c r="AB82" s="109" t="s">
        <v>205</v>
      </c>
      <c r="AC82" s="109" t="s">
        <v>205</v>
      </c>
      <c r="AD82" s="109" t="s">
        <v>205</v>
      </c>
      <c r="AE82" s="109" t="s">
        <v>205</v>
      </c>
      <c r="AF82" s="109" t="s">
        <v>205</v>
      </c>
      <c r="AG82" s="109" t="s">
        <v>205</v>
      </c>
      <c r="AH82" s="109" t="s">
        <v>205</v>
      </c>
      <c r="AI82" s="109" t="s">
        <v>205</v>
      </c>
      <c r="AJ82" s="109" t="s">
        <v>205</v>
      </c>
      <c r="AK82" s="109" t="s">
        <v>205</v>
      </c>
      <c r="AL82" s="109" t="s">
        <v>205</v>
      </c>
      <c r="AM82" s="109"/>
      <c r="AN82" s="109"/>
      <c r="AO82" s="109" t="s">
        <v>205</v>
      </c>
      <c r="AP82" s="109" t="s">
        <v>205</v>
      </c>
      <c r="AQ82" s="109" t="s">
        <v>205</v>
      </c>
      <c r="AR82" s="109" t="s">
        <v>205</v>
      </c>
      <c r="AS82" s="36"/>
    </row>
    <row r="83" spans="1:45" ht="12.75">
      <c r="A83" s="107" t="s">
        <v>213</v>
      </c>
      <c r="B83" s="108"/>
      <c r="C83" s="108"/>
      <c r="D83" s="108"/>
      <c r="E83" s="108"/>
      <c r="F83" s="108"/>
      <c r="G83" s="109">
        <v>2166</v>
      </c>
      <c r="H83" s="109"/>
      <c r="I83" s="109"/>
      <c r="J83" s="109"/>
      <c r="K83" s="109"/>
      <c r="L83" s="109" t="s">
        <v>205</v>
      </c>
      <c r="M83" s="109" t="s">
        <v>205</v>
      </c>
      <c r="N83" s="109" t="s">
        <v>205</v>
      </c>
      <c r="O83" s="109" t="s">
        <v>205</v>
      </c>
      <c r="P83" s="109" t="s">
        <v>205</v>
      </c>
      <c r="Q83" s="109" t="s">
        <v>205</v>
      </c>
      <c r="R83" s="109" t="s">
        <v>205</v>
      </c>
      <c r="S83" s="109" t="s">
        <v>205</v>
      </c>
      <c r="T83" s="109" t="s">
        <v>205</v>
      </c>
      <c r="U83" s="109" t="s">
        <v>205</v>
      </c>
      <c r="V83" s="109" t="s">
        <v>205</v>
      </c>
      <c r="W83" s="109" t="s">
        <v>205</v>
      </c>
      <c r="X83" s="109" t="s">
        <v>205</v>
      </c>
      <c r="Y83" s="109" t="s">
        <v>205</v>
      </c>
      <c r="Z83" s="109" t="s">
        <v>205</v>
      </c>
      <c r="AA83" s="109" t="s">
        <v>205</v>
      </c>
      <c r="AB83" s="109" t="s">
        <v>205</v>
      </c>
      <c r="AC83" s="109" t="s">
        <v>205</v>
      </c>
      <c r="AD83" s="109" t="s">
        <v>205</v>
      </c>
      <c r="AE83" s="109" t="s">
        <v>205</v>
      </c>
      <c r="AF83" s="109" t="s">
        <v>205</v>
      </c>
      <c r="AG83" s="109" t="s">
        <v>205</v>
      </c>
      <c r="AH83" s="109" t="s">
        <v>205</v>
      </c>
      <c r="AI83" s="109" t="s">
        <v>205</v>
      </c>
      <c r="AJ83" s="109" t="s">
        <v>205</v>
      </c>
      <c r="AK83" s="109" t="s">
        <v>205</v>
      </c>
      <c r="AL83" s="109" t="s">
        <v>205</v>
      </c>
      <c r="AM83" s="109"/>
      <c r="AN83" s="109"/>
      <c r="AO83" s="109" t="s">
        <v>205</v>
      </c>
      <c r="AP83" s="109" t="s">
        <v>205</v>
      </c>
      <c r="AQ83" s="109" t="s">
        <v>205</v>
      </c>
      <c r="AR83" s="109" t="s">
        <v>205</v>
      </c>
      <c r="AS83" s="36"/>
    </row>
    <row r="84" spans="1:45" ht="12.75">
      <c r="A84" s="110" t="s">
        <v>214</v>
      </c>
      <c r="B84" s="98"/>
      <c r="C84" s="98"/>
      <c r="D84" s="98"/>
      <c r="E84" s="98"/>
      <c r="F84" s="98"/>
      <c r="G84" s="111"/>
      <c r="H84" s="111"/>
      <c r="I84" s="111"/>
      <c r="J84" s="111"/>
      <c r="K84" s="111"/>
      <c r="L84" s="111" t="s">
        <v>205</v>
      </c>
      <c r="M84" s="111" t="s">
        <v>205</v>
      </c>
      <c r="N84" s="111" t="s">
        <v>205</v>
      </c>
      <c r="O84" s="111" t="s">
        <v>205</v>
      </c>
      <c r="P84" s="111" t="s">
        <v>205</v>
      </c>
      <c r="Q84" s="111" t="s">
        <v>205</v>
      </c>
      <c r="R84" s="111" t="s">
        <v>205</v>
      </c>
      <c r="S84" s="111" t="s">
        <v>205</v>
      </c>
      <c r="T84" s="111" t="s">
        <v>205</v>
      </c>
      <c r="U84" s="111" t="s">
        <v>205</v>
      </c>
      <c r="V84" s="111" t="s">
        <v>205</v>
      </c>
      <c r="W84" s="111" t="s">
        <v>205</v>
      </c>
      <c r="X84" s="111" t="s">
        <v>205</v>
      </c>
      <c r="Y84" s="111" t="s">
        <v>205</v>
      </c>
      <c r="Z84" s="111" t="s">
        <v>205</v>
      </c>
      <c r="AA84" s="111" t="s">
        <v>205</v>
      </c>
      <c r="AB84" s="111" t="s">
        <v>205</v>
      </c>
      <c r="AC84" s="111" t="s">
        <v>205</v>
      </c>
      <c r="AD84" s="111" t="s">
        <v>205</v>
      </c>
      <c r="AE84" s="111" t="s">
        <v>205</v>
      </c>
      <c r="AF84" s="111" t="s">
        <v>205</v>
      </c>
      <c r="AG84" s="111" t="s">
        <v>205</v>
      </c>
      <c r="AH84" s="111" t="s">
        <v>205</v>
      </c>
      <c r="AI84" s="111" t="s">
        <v>205</v>
      </c>
      <c r="AJ84" s="111" t="s">
        <v>205</v>
      </c>
      <c r="AK84" s="111" t="s">
        <v>205</v>
      </c>
      <c r="AL84" s="111" t="s">
        <v>205</v>
      </c>
      <c r="AM84" s="111"/>
      <c r="AN84" s="111"/>
      <c r="AO84" s="111" t="s">
        <v>205</v>
      </c>
      <c r="AP84" s="111" t="s">
        <v>205</v>
      </c>
      <c r="AQ84" s="111" t="s">
        <v>205</v>
      </c>
      <c r="AR84" s="111" t="s">
        <v>205</v>
      </c>
      <c r="AS84" s="36"/>
    </row>
    <row r="85" spans="1:45" ht="12.75">
      <c r="A85" s="107" t="s">
        <v>215</v>
      </c>
      <c r="B85" s="108"/>
      <c r="C85" s="108"/>
      <c r="D85" s="108"/>
      <c r="E85" s="108"/>
      <c r="F85" s="108"/>
      <c r="G85" s="109">
        <v>16412</v>
      </c>
      <c r="H85" s="109"/>
      <c r="I85" s="109"/>
      <c r="J85" s="109"/>
      <c r="K85" s="109"/>
      <c r="L85" s="109" t="s">
        <v>205</v>
      </c>
      <c r="M85" s="109" t="s">
        <v>205</v>
      </c>
      <c r="N85" s="109" t="s">
        <v>205</v>
      </c>
      <c r="O85" s="109" t="s">
        <v>205</v>
      </c>
      <c r="P85" s="109" t="s">
        <v>205</v>
      </c>
      <c r="Q85" s="109" t="s">
        <v>205</v>
      </c>
      <c r="R85" s="109" t="s">
        <v>205</v>
      </c>
      <c r="S85" s="109" t="s">
        <v>205</v>
      </c>
      <c r="T85" s="109" t="s">
        <v>205</v>
      </c>
      <c r="U85" s="109" t="s">
        <v>205</v>
      </c>
      <c r="V85" s="109" t="s">
        <v>205</v>
      </c>
      <c r="W85" s="109" t="s">
        <v>205</v>
      </c>
      <c r="X85" s="109" t="s">
        <v>205</v>
      </c>
      <c r="Y85" s="109" t="s">
        <v>205</v>
      </c>
      <c r="Z85" s="109" t="s">
        <v>205</v>
      </c>
      <c r="AA85" s="109" t="s">
        <v>205</v>
      </c>
      <c r="AB85" s="109" t="s">
        <v>205</v>
      </c>
      <c r="AC85" s="109" t="s">
        <v>205</v>
      </c>
      <c r="AD85" s="109" t="s">
        <v>205</v>
      </c>
      <c r="AE85" s="109" t="s">
        <v>205</v>
      </c>
      <c r="AF85" s="109" t="s">
        <v>205</v>
      </c>
      <c r="AG85" s="109" t="s">
        <v>205</v>
      </c>
      <c r="AH85" s="109" t="s">
        <v>205</v>
      </c>
      <c r="AI85" s="109" t="s">
        <v>205</v>
      </c>
      <c r="AJ85" s="109" t="s">
        <v>205</v>
      </c>
      <c r="AK85" s="109" t="s">
        <v>205</v>
      </c>
      <c r="AL85" s="109" t="s">
        <v>205</v>
      </c>
      <c r="AM85" s="109"/>
      <c r="AN85" s="109"/>
      <c r="AO85" s="109" t="s">
        <v>205</v>
      </c>
      <c r="AP85" s="109" t="s">
        <v>205</v>
      </c>
      <c r="AQ85" s="109" t="s">
        <v>205</v>
      </c>
      <c r="AR85" s="109" t="s">
        <v>205</v>
      </c>
      <c r="AS85" s="36"/>
    </row>
    <row r="86" spans="1:45" ht="12.75">
      <c r="A86" s="107" t="s">
        <v>216</v>
      </c>
      <c r="B86" s="108"/>
      <c r="C86" s="108"/>
      <c r="D86" s="108"/>
      <c r="E86" s="108"/>
      <c r="F86" s="108"/>
      <c r="G86" s="109">
        <v>8595</v>
      </c>
      <c r="H86" s="109"/>
      <c r="I86" s="109"/>
      <c r="J86" s="109"/>
      <c r="K86" s="109"/>
      <c r="L86" s="109" t="s">
        <v>205</v>
      </c>
      <c r="M86" s="109" t="s">
        <v>205</v>
      </c>
      <c r="N86" s="109" t="s">
        <v>205</v>
      </c>
      <c r="O86" s="109" t="s">
        <v>205</v>
      </c>
      <c r="P86" s="109" t="s">
        <v>205</v>
      </c>
      <c r="Q86" s="109" t="s">
        <v>205</v>
      </c>
      <c r="R86" s="109" t="s">
        <v>205</v>
      </c>
      <c r="S86" s="109" t="s">
        <v>205</v>
      </c>
      <c r="T86" s="109" t="s">
        <v>205</v>
      </c>
      <c r="U86" s="109" t="s">
        <v>205</v>
      </c>
      <c r="V86" s="109" t="s">
        <v>205</v>
      </c>
      <c r="W86" s="109" t="s">
        <v>205</v>
      </c>
      <c r="X86" s="109" t="s">
        <v>205</v>
      </c>
      <c r="Y86" s="109" t="s">
        <v>205</v>
      </c>
      <c r="Z86" s="109" t="s">
        <v>205</v>
      </c>
      <c r="AA86" s="109" t="s">
        <v>205</v>
      </c>
      <c r="AB86" s="109" t="s">
        <v>205</v>
      </c>
      <c r="AC86" s="109" t="s">
        <v>205</v>
      </c>
      <c r="AD86" s="109" t="s">
        <v>205</v>
      </c>
      <c r="AE86" s="109" t="s">
        <v>205</v>
      </c>
      <c r="AF86" s="109" t="s">
        <v>205</v>
      </c>
      <c r="AG86" s="109" t="s">
        <v>205</v>
      </c>
      <c r="AH86" s="109" t="s">
        <v>205</v>
      </c>
      <c r="AI86" s="109" t="s">
        <v>205</v>
      </c>
      <c r="AJ86" s="109" t="s">
        <v>205</v>
      </c>
      <c r="AK86" s="109" t="s">
        <v>205</v>
      </c>
      <c r="AL86" s="109" t="s">
        <v>205</v>
      </c>
      <c r="AM86" s="109"/>
      <c r="AN86" s="109"/>
      <c r="AO86" s="109" t="s">
        <v>205</v>
      </c>
      <c r="AP86" s="109" t="s">
        <v>205</v>
      </c>
      <c r="AQ86" s="109" t="s">
        <v>205</v>
      </c>
      <c r="AR86" s="109" t="s">
        <v>205</v>
      </c>
      <c r="AS86" s="36"/>
    </row>
    <row r="87" spans="1:45" ht="12.75">
      <c r="A87" s="107" t="s">
        <v>217</v>
      </c>
      <c r="B87" s="108"/>
      <c r="C87" s="108"/>
      <c r="D87" s="108"/>
      <c r="E87" s="108"/>
      <c r="F87" s="108"/>
      <c r="G87" s="109">
        <v>25007</v>
      </c>
      <c r="H87" s="109"/>
      <c r="I87" s="109"/>
      <c r="J87" s="109"/>
      <c r="K87" s="109"/>
      <c r="L87" s="109" t="s">
        <v>205</v>
      </c>
      <c r="M87" s="109" t="s">
        <v>205</v>
      </c>
      <c r="N87" s="109" t="s">
        <v>205</v>
      </c>
      <c r="O87" s="109" t="s">
        <v>205</v>
      </c>
      <c r="P87" s="109" t="s">
        <v>205</v>
      </c>
      <c r="Q87" s="109" t="s">
        <v>205</v>
      </c>
      <c r="R87" s="109" t="s">
        <v>205</v>
      </c>
      <c r="S87" s="109" t="s">
        <v>205</v>
      </c>
      <c r="T87" s="109" t="s">
        <v>205</v>
      </c>
      <c r="U87" s="109" t="s">
        <v>205</v>
      </c>
      <c r="V87" s="109" t="s">
        <v>205</v>
      </c>
      <c r="W87" s="109" t="s">
        <v>205</v>
      </c>
      <c r="X87" s="109" t="s">
        <v>205</v>
      </c>
      <c r="Y87" s="109" t="s">
        <v>205</v>
      </c>
      <c r="Z87" s="109" t="s">
        <v>205</v>
      </c>
      <c r="AA87" s="109" t="s">
        <v>205</v>
      </c>
      <c r="AB87" s="109" t="s">
        <v>205</v>
      </c>
      <c r="AC87" s="109" t="s">
        <v>205</v>
      </c>
      <c r="AD87" s="109" t="s">
        <v>205</v>
      </c>
      <c r="AE87" s="109" t="s">
        <v>205</v>
      </c>
      <c r="AF87" s="109" t="s">
        <v>205</v>
      </c>
      <c r="AG87" s="109" t="s">
        <v>205</v>
      </c>
      <c r="AH87" s="109" t="s">
        <v>205</v>
      </c>
      <c r="AI87" s="109" t="s">
        <v>205</v>
      </c>
      <c r="AJ87" s="109" t="s">
        <v>205</v>
      </c>
      <c r="AK87" s="109" t="s">
        <v>205</v>
      </c>
      <c r="AL87" s="109" t="s">
        <v>205</v>
      </c>
      <c r="AM87" s="109"/>
      <c r="AN87" s="109"/>
      <c r="AO87" s="109" t="s">
        <v>205</v>
      </c>
      <c r="AP87" s="109" t="s">
        <v>205</v>
      </c>
      <c r="AQ87" s="109" t="s">
        <v>205</v>
      </c>
      <c r="AR87" s="109" t="s">
        <v>205</v>
      </c>
      <c r="AS87" s="36"/>
    </row>
    <row r="88" spans="1:45" ht="12.75">
      <c r="A88" s="107" t="s">
        <v>218</v>
      </c>
      <c r="B88" s="108"/>
      <c r="C88" s="108"/>
      <c r="D88" s="108"/>
      <c r="E88" s="108"/>
      <c r="F88" s="108"/>
      <c r="G88" s="109"/>
      <c r="H88" s="109"/>
      <c r="I88" s="109"/>
      <c r="J88" s="109"/>
      <c r="K88" s="109"/>
      <c r="L88" s="109" t="s">
        <v>205</v>
      </c>
      <c r="M88" s="109" t="s">
        <v>205</v>
      </c>
      <c r="N88" s="109" t="s">
        <v>205</v>
      </c>
      <c r="O88" s="109" t="s">
        <v>205</v>
      </c>
      <c r="P88" s="109" t="s">
        <v>205</v>
      </c>
      <c r="Q88" s="109" t="s">
        <v>205</v>
      </c>
      <c r="R88" s="109" t="s">
        <v>205</v>
      </c>
      <c r="S88" s="109" t="s">
        <v>205</v>
      </c>
      <c r="T88" s="109" t="s">
        <v>205</v>
      </c>
      <c r="U88" s="109" t="s">
        <v>205</v>
      </c>
      <c r="V88" s="109" t="s">
        <v>205</v>
      </c>
      <c r="W88" s="109" t="s">
        <v>205</v>
      </c>
      <c r="X88" s="109" t="s">
        <v>205</v>
      </c>
      <c r="Y88" s="109" t="s">
        <v>205</v>
      </c>
      <c r="Z88" s="109" t="s">
        <v>205</v>
      </c>
      <c r="AA88" s="109" t="s">
        <v>205</v>
      </c>
      <c r="AB88" s="109" t="s">
        <v>205</v>
      </c>
      <c r="AC88" s="109" t="s">
        <v>205</v>
      </c>
      <c r="AD88" s="109" t="s">
        <v>205</v>
      </c>
      <c r="AE88" s="109" t="s">
        <v>205</v>
      </c>
      <c r="AF88" s="109" t="s">
        <v>205</v>
      </c>
      <c r="AG88" s="109" t="s">
        <v>205</v>
      </c>
      <c r="AH88" s="109" t="s">
        <v>205</v>
      </c>
      <c r="AI88" s="109" t="s">
        <v>205</v>
      </c>
      <c r="AJ88" s="109" t="s">
        <v>205</v>
      </c>
      <c r="AK88" s="109" t="s">
        <v>205</v>
      </c>
      <c r="AL88" s="109" t="s">
        <v>205</v>
      </c>
      <c r="AM88" s="109"/>
      <c r="AN88" s="109"/>
      <c r="AO88" s="109" t="s">
        <v>205</v>
      </c>
      <c r="AP88" s="109" t="s">
        <v>205</v>
      </c>
      <c r="AQ88" s="109" t="s">
        <v>205</v>
      </c>
      <c r="AR88" s="109" t="s">
        <v>205</v>
      </c>
      <c r="AS88" s="36"/>
    </row>
    <row r="89" spans="1:45" ht="12.75">
      <c r="A89" s="107" t="s">
        <v>219</v>
      </c>
      <c r="B89" s="108"/>
      <c r="C89" s="108"/>
      <c r="D89" s="108"/>
      <c r="E89" s="108"/>
      <c r="F89" s="108"/>
      <c r="G89" s="109">
        <v>13144</v>
      </c>
      <c r="H89" s="109"/>
      <c r="I89" s="109"/>
      <c r="J89" s="109"/>
      <c r="K89" s="109"/>
      <c r="L89" s="109" t="s">
        <v>205</v>
      </c>
      <c r="M89" s="109" t="s">
        <v>205</v>
      </c>
      <c r="N89" s="109" t="s">
        <v>205</v>
      </c>
      <c r="O89" s="109" t="s">
        <v>205</v>
      </c>
      <c r="P89" s="109" t="s">
        <v>205</v>
      </c>
      <c r="Q89" s="109" t="s">
        <v>205</v>
      </c>
      <c r="R89" s="109" t="s">
        <v>205</v>
      </c>
      <c r="S89" s="109" t="s">
        <v>205</v>
      </c>
      <c r="T89" s="109" t="s">
        <v>205</v>
      </c>
      <c r="U89" s="109" t="s">
        <v>205</v>
      </c>
      <c r="V89" s="109" t="s">
        <v>205</v>
      </c>
      <c r="W89" s="109" t="s">
        <v>205</v>
      </c>
      <c r="X89" s="109" t="s">
        <v>205</v>
      </c>
      <c r="Y89" s="109" t="s">
        <v>205</v>
      </c>
      <c r="Z89" s="109" t="s">
        <v>205</v>
      </c>
      <c r="AA89" s="109" t="s">
        <v>205</v>
      </c>
      <c r="AB89" s="109" t="s">
        <v>205</v>
      </c>
      <c r="AC89" s="109" t="s">
        <v>205</v>
      </c>
      <c r="AD89" s="109" t="s">
        <v>205</v>
      </c>
      <c r="AE89" s="109" t="s">
        <v>205</v>
      </c>
      <c r="AF89" s="109" t="s">
        <v>205</v>
      </c>
      <c r="AG89" s="109" t="s">
        <v>205</v>
      </c>
      <c r="AH89" s="109" t="s">
        <v>205</v>
      </c>
      <c r="AI89" s="109" t="s">
        <v>205</v>
      </c>
      <c r="AJ89" s="109" t="s">
        <v>205</v>
      </c>
      <c r="AK89" s="109" t="s">
        <v>205</v>
      </c>
      <c r="AL89" s="109" t="s">
        <v>205</v>
      </c>
      <c r="AM89" s="109"/>
      <c r="AN89" s="109"/>
      <c r="AO89" s="109" t="s">
        <v>205</v>
      </c>
      <c r="AP89" s="109" t="s">
        <v>205</v>
      </c>
      <c r="AQ89" s="109" t="s">
        <v>205</v>
      </c>
      <c r="AR89" s="109" t="s">
        <v>205</v>
      </c>
      <c r="AS89" s="36"/>
    </row>
    <row r="90" spans="1:45" ht="12.75">
      <c r="A90" s="107" t="s">
        <v>220</v>
      </c>
      <c r="B90" s="108"/>
      <c r="C90" s="108"/>
      <c r="D90" s="108"/>
      <c r="E90" s="108"/>
      <c r="F90" s="108"/>
      <c r="G90" s="109">
        <v>2869</v>
      </c>
      <c r="H90" s="109"/>
      <c r="I90" s="109"/>
      <c r="J90" s="109"/>
      <c r="K90" s="109"/>
      <c r="L90" s="109" t="s">
        <v>205</v>
      </c>
      <c r="M90" s="109" t="s">
        <v>205</v>
      </c>
      <c r="N90" s="109" t="s">
        <v>205</v>
      </c>
      <c r="O90" s="109" t="s">
        <v>205</v>
      </c>
      <c r="P90" s="109" t="s">
        <v>205</v>
      </c>
      <c r="Q90" s="109" t="s">
        <v>205</v>
      </c>
      <c r="R90" s="109" t="s">
        <v>205</v>
      </c>
      <c r="S90" s="109" t="s">
        <v>205</v>
      </c>
      <c r="T90" s="109" t="s">
        <v>205</v>
      </c>
      <c r="U90" s="109" t="s">
        <v>205</v>
      </c>
      <c r="V90" s="109" t="s">
        <v>205</v>
      </c>
      <c r="W90" s="109" t="s">
        <v>205</v>
      </c>
      <c r="X90" s="109" t="s">
        <v>205</v>
      </c>
      <c r="Y90" s="109" t="s">
        <v>205</v>
      </c>
      <c r="Z90" s="109" t="s">
        <v>205</v>
      </c>
      <c r="AA90" s="109" t="s">
        <v>205</v>
      </c>
      <c r="AB90" s="109" t="s">
        <v>205</v>
      </c>
      <c r="AC90" s="109" t="s">
        <v>205</v>
      </c>
      <c r="AD90" s="109" t="s">
        <v>205</v>
      </c>
      <c r="AE90" s="109" t="s">
        <v>205</v>
      </c>
      <c r="AF90" s="109" t="s">
        <v>205</v>
      </c>
      <c r="AG90" s="109" t="s">
        <v>205</v>
      </c>
      <c r="AH90" s="109" t="s">
        <v>205</v>
      </c>
      <c r="AI90" s="109" t="s">
        <v>205</v>
      </c>
      <c r="AJ90" s="109" t="s">
        <v>205</v>
      </c>
      <c r="AK90" s="109" t="s">
        <v>205</v>
      </c>
      <c r="AL90" s="109" t="s">
        <v>205</v>
      </c>
      <c r="AM90" s="109"/>
      <c r="AN90" s="109"/>
      <c r="AO90" s="109" t="s">
        <v>205</v>
      </c>
      <c r="AP90" s="109" t="s">
        <v>205</v>
      </c>
      <c r="AQ90" s="109" t="s">
        <v>205</v>
      </c>
      <c r="AR90" s="109" t="s">
        <v>205</v>
      </c>
      <c r="AS90" s="36"/>
    </row>
    <row r="91" spans="1:45" ht="12.75">
      <c r="A91" s="107" t="s">
        <v>221</v>
      </c>
      <c r="B91" s="108"/>
      <c r="C91" s="108"/>
      <c r="D91" s="108"/>
      <c r="E91" s="108"/>
      <c r="F91" s="108"/>
      <c r="G91" s="109">
        <v>4115</v>
      </c>
      <c r="H91" s="109"/>
      <c r="I91" s="109"/>
      <c r="J91" s="109"/>
      <c r="K91" s="109"/>
      <c r="L91" s="109" t="s">
        <v>205</v>
      </c>
      <c r="M91" s="109" t="s">
        <v>205</v>
      </c>
      <c r="N91" s="109" t="s">
        <v>205</v>
      </c>
      <c r="O91" s="109" t="s">
        <v>205</v>
      </c>
      <c r="P91" s="109" t="s">
        <v>205</v>
      </c>
      <c r="Q91" s="109" t="s">
        <v>205</v>
      </c>
      <c r="R91" s="109" t="s">
        <v>205</v>
      </c>
      <c r="S91" s="109" t="s">
        <v>205</v>
      </c>
      <c r="T91" s="109" t="s">
        <v>205</v>
      </c>
      <c r="U91" s="109" t="s">
        <v>205</v>
      </c>
      <c r="V91" s="109" t="s">
        <v>205</v>
      </c>
      <c r="W91" s="109" t="s">
        <v>205</v>
      </c>
      <c r="X91" s="109" t="s">
        <v>205</v>
      </c>
      <c r="Y91" s="109" t="s">
        <v>205</v>
      </c>
      <c r="Z91" s="109" t="s">
        <v>205</v>
      </c>
      <c r="AA91" s="109" t="s">
        <v>205</v>
      </c>
      <c r="AB91" s="109" t="s">
        <v>205</v>
      </c>
      <c r="AC91" s="109" t="s">
        <v>205</v>
      </c>
      <c r="AD91" s="109" t="s">
        <v>205</v>
      </c>
      <c r="AE91" s="109" t="s">
        <v>205</v>
      </c>
      <c r="AF91" s="109" t="s">
        <v>205</v>
      </c>
      <c r="AG91" s="109" t="s">
        <v>205</v>
      </c>
      <c r="AH91" s="109" t="s">
        <v>205</v>
      </c>
      <c r="AI91" s="109" t="s">
        <v>205</v>
      </c>
      <c r="AJ91" s="109" t="s">
        <v>205</v>
      </c>
      <c r="AK91" s="109" t="s">
        <v>205</v>
      </c>
      <c r="AL91" s="109" t="s">
        <v>205</v>
      </c>
      <c r="AM91" s="109"/>
      <c r="AN91" s="109"/>
      <c r="AO91" s="109" t="s">
        <v>205</v>
      </c>
      <c r="AP91" s="109" t="s">
        <v>205</v>
      </c>
      <c r="AQ91" s="109" t="s">
        <v>205</v>
      </c>
      <c r="AR91" s="109" t="s">
        <v>205</v>
      </c>
      <c r="AS91" s="36"/>
    </row>
    <row r="92" spans="1:45" ht="12.75">
      <c r="A92" s="107" t="s">
        <v>222</v>
      </c>
      <c r="B92" s="108"/>
      <c r="C92" s="108"/>
      <c r="D92" s="108"/>
      <c r="E92" s="108"/>
      <c r="F92" s="108"/>
      <c r="G92" s="109">
        <v>3442</v>
      </c>
      <c r="H92" s="109"/>
      <c r="I92" s="109"/>
      <c r="J92" s="109"/>
      <c r="K92" s="109"/>
      <c r="L92" s="109" t="s">
        <v>205</v>
      </c>
      <c r="M92" s="109" t="s">
        <v>205</v>
      </c>
      <c r="N92" s="109" t="s">
        <v>205</v>
      </c>
      <c r="O92" s="109" t="s">
        <v>205</v>
      </c>
      <c r="P92" s="109" t="s">
        <v>205</v>
      </c>
      <c r="Q92" s="109" t="s">
        <v>205</v>
      </c>
      <c r="R92" s="109" t="s">
        <v>205</v>
      </c>
      <c r="S92" s="109" t="s">
        <v>205</v>
      </c>
      <c r="T92" s="109" t="s">
        <v>205</v>
      </c>
      <c r="U92" s="109" t="s">
        <v>205</v>
      </c>
      <c r="V92" s="109" t="s">
        <v>205</v>
      </c>
      <c r="W92" s="109" t="s">
        <v>205</v>
      </c>
      <c r="X92" s="109" t="s">
        <v>205</v>
      </c>
      <c r="Y92" s="109" t="s">
        <v>205</v>
      </c>
      <c r="Z92" s="109" t="s">
        <v>205</v>
      </c>
      <c r="AA92" s="109" t="s">
        <v>205</v>
      </c>
      <c r="AB92" s="109" t="s">
        <v>205</v>
      </c>
      <c r="AC92" s="109" t="s">
        <v>205</v>
      </c>
      <c r="AD92" s="109" t="s">
        <v>205</v>
      </c>
      <c r="AE92" s="109" t="s">
        <v>205</v>
      </c>
      <c r="AF92" s="109" t="s">
        <v>205</v>
      </c>
      <c r="AG92" s="109" t="s">
        <v>205</v>
      </c>
      <c r="AH92" s="109" t="s">
        <v>205</v>
      </c>
      <c r="AI92" s="109" t="s">
        <v>205</v>
      </c>
      <c r="AJ92" s="109" t="s">
        <v>205</v>
      </c>
      <c r="AK92" s="109" t="s">
        <v>205</v>
      </c>
      <c r="AL92" s="109" t="s">
        <v>205</v>
      </c>
      <c r="AM92" s="109"/>
      <c r="AN92" s="109"/>
      <c r="AO92" s="109" t="s">
        <v>205</v>
      </c>
      <c r="AP92" s="109" t="s">
        <v>205</v>
      </c>
      <c r="AQ92" s="109" t="s">
        <v>205</v>
      </c>
      <c r="AR92" s="109" t="s">
        <v>205</v>
      </c>
      <c r="AS92" s="36"/>
    </row>
    <row r="93" spans="1:45" ht="12.75">
      <c r="A93" s="107" t="s">
        <v>223</v>
      </c>
      <c r="B93" s="108"/>
      <c r="C93" s="108"/>
      <c r="D93" s="108"/>
      <c r="E93" s="108"/>
      <c r="F93" s="108"/>
      <c r="G93" s="109">
        <v>2166</v>
      </c>
      <c r="H93" s="109"/>
      <c r="I93" s="109"/>
      <c r="J93" s="109"/>
      <c r="K93" s="109"/>
      <c r="L93" s="109" t="s">
        <v>205</v>
      </c>
      <c r="M93" s="109" t="s">
        <v>205</v>
      </c>
      <c r="N93" s="109" t="s">
        <v>205</v>
      </c>
      <c r="O93" s="109" t="s">
        <v>205</v>
      </c>
      <c r="P93" s="109" t="s">
        <v>205</v>
      </c>
      <c r="Q93" s="109" t="s">
        <v>205</v>
      </c>
      <c r="R93" s="109" t="s">
        <v>205</v>
      </c>
      <c r="S93" s="109" t="s">
        <v>205</v>
      </c>
      <c r="T93" s="109" t="s">
        <v>205</v>
      </c>
      <c r="U93" s="109" t="s">
        <v>205</v>
      </c>
      <c r="V93" s="109" t="s">
        <v>205</v>
      </c>
      <c r="W93" s="109" t="s">
        <v>205</v>
      </c>
      <c r="X93" s="109" t="s">
        <v>205</v>
      </c>
      <c r="Y93" s="109" t="s">
        <v>205</v>
      </c>
      <c r="Z93" s="109" t="s">
        <v>205</v>
      </c>
      <c r="AA93" s="109" t="s">
        <v>205</v>
      </c>
      <c r="AB93" s="109" t="s">
        <v>205</v>
      </c>
      <c r="AC93" s="109" t="s">
        <v>205</v>
      </c>
      <c r="AD93" s="109" t="s">
        <v>205</v>
      </c>
      <c r="AE93" s="109" t="s">
        <v>205</v>
      </c>
      <c r="AF93" s="109" t="s">
        <v>205</v>
      </c>
      <c r="AG93" s="109" t="s">
        <v>205</v>
      </c>
      <c r="AH93" s="109" t="s">
        <v>205</v>
      </c>
      <c r="AI93" s="109" t="s">
        <v>205</v>
      </c>
      <c r="AJ93" s="109" t="s">
        <v>205</v>
      </c>
      <c r="AK93" s="109" t="s">
        <v>205</v>
      </c>
      <c r="AL93" s="109" t="s">
        <v>205</v>
      </c>
      <c r="AM93" s="109"/>
      <c r="AN93" s="109"/>
      <c r="AO93" s="109" t="s">
        <v>205</v>
      </c>
      <c r="AP93" s="109" t="s">
        <v>205</v>
      </c>
      <c r="AQ93" s="109" t="s">
        <v>205</v>
      </c>
      <c r="AR93" s="109" t="s">
        <v>205</v>
      </c>
      <c r="AS93" s="36"/>
    </row>
    <row r="94" spans="1:45" ht="12.75">
      <c r="A94" s="107" t="s">
        <v>224</v>
      </c>
      <c r="B94" s="108"/>
      <c r="C94" s="108"/>
      <c r="D94" s="108"/>
      <c r="E94" s="108"/>
      <c r="F94" s="108"/>
      <c r="G94" s="109">
        <v>500</v>
      </c>
      <c r="H94" s="109"/>
      <c r="I94" s="109"/>
      <c r="J94" s="109"/>
      <c r="K94" s="109"/>
      <c r="L94" s="109" t="s">
        <v>205</v>
      </c>
      <c r="M94" s="109" t="s">
        <v>205</v>
      </c>
      <c r="N94" s="109" t="s">
        <v>205</v>
      </c>
      <c r="O94" s="109" t="s">
        <v>205</v>
      </c>
      <c r="P94" s="109" t="s">
        <v>205</v>
      </c>
      <c r="Q94" s="109" t="s">
        <v>205</v>
      </c>
      <c r="R94" s="109" t="s">
        <v>205</v>
      </c>
      <c r="S94" s="109" t="s">
        <v>205</v>
      </c>
      <c r="T94" s="109" t="s">
        <v>205</v>
      </c>
      <c r="U94" s="109" t="s">
        <v>205</v>
      </c>
      <c r="V94" s="109" t="s">
        <v>205</v>
      </c>
      <c r="W94" s="109" t="s">
        <v>205</v>
      </c>
      <c r="X94" s="109" t="s">
        <v>205</v>
      </c>
      <c r="Y94" s="109" t="s">
        <v>205</v>
      </c>
      <c r="Z94" s="109" t="s">
        <v>205</v>
      </c>
      <c r="AA94" s="109" t="s">
        <v>205</v>
      </c>
      <c r="AB94" s="109" t="s">
        <v>205</v>
      </c>
      <c r="AC94" s="109" t="s">
        <v>205</v>
      </c>
      <c r="AD94" s="109" t="s">
        <v>205</v>
      </c>
      <c r="AE94" s="109" t="s">
        <v>205</v>
      </c>
      <c r="AF94" s="109" t="s">
        <v>205</v>
      </c>
      <c r="AG94" s="109" t="s">
        <v>205</v>
      </c>
      <c r="AH94" s="109" t="s">
        <v>205</v>
      </c>
      <c r="AI94" s="109" t="s">
        <v>205</v>
      </c>
      <c r="AJ94" s="109" t="s">
        <v>205</v>
      </c>
      <c r="AK94" s="109" t="s">
        <v>205</v>
      </c>
      <c r="AL94" s="109" t="s">
        <v>205</v>
      </c>
      <c r="AM94" s="109"/>
      <c r="AN94" s="109"/>
      <c r="AO94" s="109" t="s">
        <v>205</v>
      </c>
      <c r="AP94" s="109" t="s">
        <v>205</v>
      </c>
      <c r="AQ94" s="109" t="s">
        <v>205</v>
      </c>
      <c r="AR94" s="109" t="s">
        <v>205</v>
      </c>
      <c r="AS94" s="36"/>
    </row>
    <row r="95" spans="1:45" ht="12.75">
      <c r="A95" s="110" t="s">
        <v>217</v>
      </c>
      <c r="B95" s="98"/>
      <c r="C95" s="98"/>
      <c r="D95" s="98"/>
      <c r="E95" s="98"/>
      <c r="F95" s="98"/>
      <c r="G95" s="111">
        <v>25507</v>
      </c>
      <c r="H95" s="111"/>
      <c r="I95" s="111"/>
      <c r="J95" s="111"/>
      <c r="K95" s="111"/>
      <c r="L95" s="111" t="s">
        <v>205</v>
      </c>
      <c r="M95" s="111" t="s">
        <v>205</v>
      </c>
      <c r="N95" s="111" t="s">
        <v>205</v>
      </c>
      <c r="O95" s="111" t="s">
        <v>205</v>
      </c>
      <c r="P95" s="111" t="s">
        <v>205</v>
      </c>
      <c r="Q95" s="111" t="s">
        <v>205</v>
      </c>
      <c r="R95" s="111" t="s">
        <v>205</v>
      </c>
      <c r="S95" s="111" t="s">
        <v>205</v>
      </c>
      <c r="T95" s="111" t="s">
        <v>205</v>
      </c>
      <c r="U95" s="111" t="s">
        <v>205</v>
      </c>
      <c r="V95" s="111" t="s">
        <v>205</v>
      </c>
      <c r="W95" s="111" t="s">
        <v>205</v>
      </c>
      <c r="X95" s="111" t="s">
        <v>205</v>
      </c>
      <c r="Y95" s="111" t="s">
        <v>205</v>
      </c>
      <c r="Z95" s="111" t="s">
        <v>205</v>
      </c>
      <c r="AA95" s="111" t="s">
        <v>205</v>
      </c>
      <c r="AB95" s="111" t="s">
        <v>205</v>
      </c>
      <c r="AC95" s="111" t="s">
        <v>205</v>
      </c>
      <c r="AD95" s="111" t="s">
        <v>205</v>
      </c>
      <c r="AE95" s="111" t="s">
        <v>205</v>
      </c>
      <c r="AF95" s="111" t="s">
        <v>205</v>
      </c>
      <c r="AG95" s="111" t="s">
        <v>205</v>
      </c>
      <c r="AH95" s="111" t="s">
        <v>205</v>
      </c>
      <c r="AI95" s="111" t="s">
        <v>205</v>
      </c>
      <c r="AJ95" s="111" t="s">
        <v>205</v>
      </c>
      <c r="AK95" s="111" t="s">
        <v>205</v>
      </c>
      <c r="AL95" s="111" t="s">
        <v>205</v>
      </c>
      <c r="AM95" s="111"/>
      <c r="AN95" s="111"/>
      <c r="AO95" s="111" t="s">
        <v>205</v>
      </c>
      <c r="AP95" s="111" t="s">
        <v>205</v>
      </c>
      <c r="AQ95" s="111" t="s">
        <v>205</v>
      </c>
      <c r="AR95" s="111" t="s">
        <v>205</v>
      </c>
      <c r="AS95" s="36"/>
    </row>
    <row r="96" spans="1:45" ht="12.75">
      <c r="A96" s="107" t="s">
        <v>225</v>
      </c>
      <c r="B96" s="108"/>
      <c r="C96" s="108"/>
      <c r="D96" s="108"/>
      <c r="E96" s="108"/>
      <c r="F96" s="108"/>
      <c r="G96" s="109">
        <v>255</v>
      </c>
      <c r="H96" s="109"/>
      <c r="I96" s="109"/>
      <c r="J96" s="109"/>
      <c r="K96" s="109"/>
      <c r="L96" s="109" t="s">
        <v>205</v>
      </c>
      <c r="M96" s="109" t="s">
        <v>205</v>
      </c>
      <c r="N96" s="109" t="s">
        <v>205</v>
      </c>
      <c r="O96" s="109" t="s">
        <v>205</v>
      </c>
      <c r="P96" s="109" t="s">
        <v>205</v>
      </c>
      <c r="Q96" s="109" t="s">
        <v>205</v>
      </c>
      <c r="R96" s="109" t="s">
        <v>205</v>
      </c>
      <c r="S96" s="109" t="s">
        <v>205</v>
      </c>
      <c r="T96" s="109" t="s">
        <v>205</v>
      </c>
      <c r="U96" s="109" t="s">
        <v>205</v>
      </c>
      <c r="V96" s="109" t="s">
        <v>205</v>
      </c>
      <c r="W96" s="109" t="s">
        <v>205</v>
      </c>
      <c r="X96" s="109" t="s">
        <v>205</v>
      </c>
      <c r="Y96" s="109" t="s">
        <v>205</v>
      </c>
      <c r="Z96" s="109" t="s">
        <v>205</v>
      </c>
      <c r="AA96" s="109" t="s">
        <v>205</v>
      </c>
      <c r="AB96" s="109" t="s">
        <v>205</v>
      </c>
      <c r="AC96" s="109" t="s">
        <v>205</v>
      </c>
      <c r="AD96" s="109" t="s">
        <v>205</v>
      </c>
      <c r="AE96" s="109" t="s">
        <v>205</v>
      </c>
      <c r="AF96" s="109" t="s">
        <v>205</v>
      </c>
      <c r="AG96" s="109" t="s">
        <v>205</v>
      </c>
      <c r="AH96" s="109" t="s">
        <v>205</v>
      </c>
      <c r="AI96" s="109" t="s">
        <v>205</v>
      </c>
      <c r="AJ96" s="109" t="s">
        <v>205</v>
      </c>
      <c r="AK96" s="109" t="s">
        <v>205</v>
      </c>
      <c r="AL96" s="109" t="s">
        <v>205</v>
      </c>
      <c r="AM96" s="109"/>
      <c r="AN96" s="109"/>
      <c r="AO96" s="109" t="s">
        <v>205</v>
      </c>
      <c r="AP96" s="109" t="s">
        <v>205</v>
      </c>
      <c r="AQ96" s="109" t="s">
        <v>205</v>
      </c>
      <c r="AR96" s="109" t="s">
        <v>205</v>
      </c>
      <c r="AS96" s="36"/>
    </row>
    <row r="97" spans="1:45" ht="12.75">
      <c r="A97" s="110" t="s">
        <v>217</v>
      </c>
      <c r="B97" s="98"/>
      <c r="C97" s="98"/>
      <c r="D97" s="98"/>
      <c r="E97" s="98"/>
      <c r="F97" s="98"/>
      <c r="G97" s="111">
        <v>25762</v>
      </c>
      <c r="H97" s="111"/>
      <c r="I97" s="111"/>
      <c r="J97" s="111"/>
      <c r="K97" s="111"/>
      <c r="L97" s="111" t="s">
        <v>205</v>
      </c>
      <c r="M97" s="111" t="s">
        <v>205</v>
      </c>
      <c r="N97" s="111" t="s">
        <v>205</v>
      </c>
      <c r="O97" s="111" t="s">
        <v>205</v>
      </c>
      <c r="P97" s="111" t="s">
        <v>205</v>
      </c>
      <c r="Q97" s="111" t="s">
        <v>205</v>
      </c>
      <c r="R97" s="111" t="s">
        <v>205</v>
      </c>
      <c r="S97" s="111" t="s">
        <v>205</v>
      </c>
      <c r="T97" s="111" t="s">
        <v>205</v>
      </c>
      <c r="U97" s="111" t="s">
        <v>205</v>
      </c>
      <c r="V97" s="111" t="s">
        <v>205</v>
      </c>
      <c r="W97" s="111" t="s">
        <v>205</v>
      </c>
      <c r="X97" s="111" t="s">
        <v>205</v>
      </c>
      <c r="Y97" s="111" t="s">
        <v>205</v>
      </c>
      <c r="Z97" s="111" t="s">
        <v>205</v>
      </c>
      <c r="AA97" s="111" t="s">
        <v>205</v>
      </c>
      <c r="AB97" s="111" t="s">
        <v>205</v>
      </c>
      <c r="AC97" s="111" t="s">
        <v>205</v>
      </c>
      <c r="AD97" s="111" t="s">
        <v>205</v>
      </c>
      <c r="AE97" s="111" t="s">
        <v>205</v>
      </c>
      <c r="AF97" s="111" t="s">
        <v>205</v>
      </c>
      <c r="AG97" s="111" t="s">
        <v>205</v>
      </c>
      <c r="AH97" s="111" t="s">
        <v>205</v>
      </c>
      <c r="AI97" s="111" t="s">
        <v>205</v>
      </c>
      <c r="AJ97" s="111" t="s">
        <v>205</v>
      </c>
      <c r="AK97" s="111" t="s">
        <v>205</v>
      </c>
      <c r="AL97" s="111" t="s">
        <v>205</v>
      </c>
      <c r="AM97" s="111"/>
      <c r="AN97" s="111"/>
      <c r="AO97" s="111" t="s">
        <v>205</v>
      </c>
      <c r="AP97" s="111" t="s">
        <v>205</v>
      </c>
      <c r="AQ97" s="111" t="s">
        <v>205</v>
      </c>
      <c r="AR97" s="111" t="s">
        <v>205</v>
      </c>
      <c r="AS97" s="36"/>
    </row>
    <row r="98" spans="1:45" ht="12.75">
      <c r="A98" s="107" t="s">
        <v>226</v>
      </c>
      <c r="B98" s="108"/>
      <c r="C98" s="108"/>
      <c r="D98" s="108"/>
      <c r="E98" s="108"/>
      <c r="F98" s="108"/>
      <c r="G98" s="109">
        <v>4637</v>
      </c>
      <c r="H98" s="109"/>
      <c r="I98" s="109"/>
      <c r="J98" s="109"/>
      <c r="K98" s="109"/>
      <c r="L98" s="109" t="s">
        <v>205</v>
      </c>
      <c r="M98" s="109" t="s">
        <v>205</v>
      </c>
      <c r="N98" s="109" t="s">
        <v>205</v>
      </c>
      <c r="O98" s="109" t="s">
        <v>205</v>
      </c>
      <c r="P98" s="109" t="s">
        <v>205</v>
      </c>
      <c r="Q98" s="109" t="s">
        <v>205</v>
      </c>
      <c r="R98" s="109" t="s">
        <v>205</v>
      </c>
      <c r="S98" s="109" t="s">
        <v>205</v>
      </c>
      <c r="T98" s="109" t="s">
        <v>205</v>
      </c>
      <c r="U98" s="109" t="s">
        <v>205</v>
      </c>
      <c r="V98" s="109" t="s">
        <v>205</v>
      </c>
      <c r="W98" s="109" t="s">
        <v>205</v>
      </c>
      <c r="X98" s="109" t="s">
        <v>205</v>
      </c>
      <c r="Y98" s="109" t="s">
        <v>205</v>
      </c>
      <c r="Z98" s="109" t="s">
        <v>205</v>
      </c>
      <c r="AA98" s="109" t="s">
        <v>205</v>
      </c>
      <c r="AB98" s="109" t="s">
        <v>205</v>
      </c>
      <c r="AC98" s="109" t="s">
        <v>205</v>
      </c>
      <c r="AD98" s="109" t="s">
        <v>205</v>
      </c>
      <c r="AE98" s="109" t="s">
        <v>205</v>
      </c>
      <c r="AF98" s="109" t="s">
        <v>205</v>
      </c>
      <c r="AG98" s="109" t="s">
        <v>205</v>
      </c>
      <c r="AH98" s="109" t="s">
        <v>205</v>
      </c>
      <c r="AI98" s="109" t="s">
        <v>205</v>
      </c>
      <c r="AJ98" s="109" t="s">
        <v>205</v>
      </c>
      <c r="AK98" s="109" t="s">
        <v>205</v>
      </c>
      <c r="AL98" s="109" t="s">
        <v>205</v>
      </c>
      <c r="AM98" s="109"/>
      <c r="AN98" s="109"/>
      <c r="AO98" s="109" t="s">
        <v>205</v>
      </c>
      <c r="AP98" s="109" t="s">
        <v>205</v>
      </c>
      <c r="AQ98" s="109" t="s">
        <v>205</v>
      </c>
      <c r="AR98" s="109" t="s">
        <v>205</v>
      </c>
      <c r="AS98" s="36"/>
    </row>
    <row r="99" spans="1:45" ht="12.75">
      <c r="A99" s="110" t="s">
        <v>227</v>
      </c>
      <c r="B99" s="98"/>
      <c r="C99" s="98"/>
      <c r="D99" s="98"/>
      <c r="E99" s="98"/>
      <c r="F99" s="98"/>
      <c r="G99" s="111">
        <v>30399</v>
      </c>
      <c r="H99" s="111"/>
      <c r="I99" s="111"/>
      <c r="J99" s="111"/>
      <c r="K99" s="111"/>
      <c r="L99" s="111" t="s">
        <v>205</v>
      </c>
      <c r="M99" s="111" t="s">
        <v>205</v>
      </c>
      <c r="N99" s="111" t="s">
        <v>205</v>
      </c>
      <c r="O99" s="111" t="s">
        <v>205</v>
      </c>
      <c r="P99" s="111" t="s">
        <v>205</v>
      </c>
      <c r="Q99" s="111" t="s">
        <v>205</v>
      </c>
      <c r="R99" s="111" t="s">
        <v>205</v>
      </c>
      <c r="S99" s="111" t="s">
        <v>205</v>
      </c>
      <c r="T99" s="111" t="s">
        <v>205</v>
      </c>
      <c r="U99" s="111" t="s">
        <v>205</v>
      </c>
      <c r="V99" s="111" t="s">
        <v>205</v>
      </c>
      <c r="W99" s="111" t="s">
        <v>205</v>
      </c>
      <c r="X99" s="111" t="s">
        <v>205</v>
      </c>
      <c r="Y99" s="111" t="s">
        <v>205</v>
      </c>
      <c r="Z99" s="111" t="s">
        <v>205</v>
      </c>
      <c r="AA99" s="111" t="s">
        <v>205</v>
      </c>
      <c r="AB99" s="111" t="s">
        <v>205</v>
      </c>
      <c r="AC99" s="111" t="s">
        <v>205</v>
      </c>
      <c r="AD99" s="111" t="s">
        <v>205</v>
      </c>
      <c r="AE99" s="111" t="s">
        <v>205</v>
      </c>
      <c r="AF99" s="111" t="s">
        <v>205</v>
      </c>
      <c r="AG99" s="111" t="s">
        <v>205</v>
      </c>
      <c r="AH99" s="111" t="s">
        <v>205</v>
      </c>
      <c r="AI99" s="111" t="s">
        <v>205</v>
      </c>
      <c r="AJ99" s="111" t="s">
        <v>205</v>
      </c>
      <c r="AK99" s="111" t="s">
        <v>205</v>
      </c>
      <c r="AL99" s="111" t="s">
        <v>205</v>
      </c>
      <c r="AM99" s="111"/>
      <c r="AN99" s="111"/>
      <c r="AO99" s="111" t="s">
        <v>205</v>
      </c>
      <c r="AP99" s="111" t="s">
        <v>205</v>
      </c>
      <c r="AQ99" s="111" t="s">
        <v>205</v>
      </c>
      <c r="AR99" s="111" t="s">
        <v>205</v>
      </c>
      <c r="AS99" s="36"/>
    </row>
    <row r="100" spans="15:47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40"/>
      <c r="AT100" s="40"/>
      <c r="AU100" s="40"/>
    </row>
    <row r="101" spans="1:45" ht="12.75">
      <c r="A101" s="21" t="s">
        <v>48</v>
      </c>
      <c r="D101" s="1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6"/>
    </row>
    <row r="102" spans="1:45" ht="12.75">
      <c r="A102" s="2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6"/>
    </row>
    <row r="103" spans="1:45" ht="12.75">
      <c r="A103" s="21" t="s">
        <v>49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6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6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6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6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6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6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6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6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6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6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6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6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6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6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6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6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6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6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6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6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6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6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6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6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6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6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6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6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6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6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6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6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6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6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6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6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6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6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6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6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6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6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6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6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6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6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6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6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6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6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6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6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6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6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6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6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6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6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6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6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6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6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6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6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6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6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6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6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6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6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6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6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6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6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6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6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6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6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6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6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6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6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6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6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6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6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6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6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6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6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6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6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6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6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6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6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6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6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6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6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6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6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6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6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6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6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6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6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6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6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6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6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6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6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6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6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6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6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6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6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6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6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6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6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6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6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6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6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6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6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6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6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6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6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6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6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6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6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6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6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6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6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6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6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6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6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6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6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6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6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6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6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6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6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6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6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6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6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6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6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6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6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6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6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6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6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6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6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6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6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6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6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6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6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6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6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6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6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6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6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6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6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6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6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6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6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6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6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6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6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6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6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6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6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6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6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6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6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6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6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6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6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6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6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6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6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6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6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6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6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6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6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6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6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6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6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6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6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6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6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6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6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6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6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6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6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6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6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6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6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6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6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6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6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6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6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6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6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6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6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6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6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6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6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6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6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6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6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6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6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6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6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6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6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6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6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6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6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6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6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6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6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6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6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6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6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6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6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6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6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6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6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6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6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6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6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6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6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6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6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6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6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6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6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6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6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6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6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6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6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6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6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6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6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6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6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6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6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6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6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6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6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6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6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6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6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6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6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6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6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6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6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6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6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6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6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6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6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6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6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6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6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6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6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6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6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6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6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6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6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6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6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6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6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6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6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6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6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6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6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6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6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6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6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6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6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6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6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6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6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6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6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6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6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6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6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6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6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6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6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6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6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6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6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6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6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6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6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6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6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6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6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6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6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6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6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6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6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6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6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6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6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6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6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6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6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6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6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6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6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6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6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6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6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6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6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6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6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6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6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6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6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6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6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6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6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6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6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6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6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6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6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6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6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6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6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6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6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6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6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6"/>
    </row>
    <row r="524" spans="15:45" ht="12.75">
      <c r="O524"/>
      <c r="P524"/>
      <c r="Q524"/>
      <c r="AS524" s="36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</sheetData>
  <sheetProtection/>
  <mergeCells count="42">
    <mergeCell ref="A96:F96"/>
    <mergeCell ref="A97:F97"/>
    <mergeCell ref="A98:F98"/>
    <mergeCell ref="A99:F99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28:AR28"/>
    <mergeCell ref="A79:F79"/>
    <mergeCell ref="A80:F80"/>
    <mergeCell ref="A81:F81"/>
    <mergeCell ref="A82:F82"/>
    <mergeCell ref="A83:F83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>12.03.2008</cp:keywords>
  <dc:description/>
  <cp:lastModifiedBy>HP</cp:lastModifiedBy>
  <cp:lastPrinted>2009-06-03T04:15:01Z</cp:lastPrinted>
  <dcterms:created xsi:type="dcterms:W3CDTF">2003-01-28T12:33:10Z</dcterms:created>
  <dcterms:modified xsi:type="dcterms:W3CDTF">2014-06-26T00:58:14Z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